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Fcio2RkfrVc0DC76oNga7niyCaQ=="/>
    </ext>
  </extLst>
</workbook>
</file>

<file path=xl/sharedStrings.xml><?xml version="1.0" encoding="utf-8"?>
<sst xmlns="http://schemas.openxmlformats.org/spreadsheetml/2006/main" count="485" uniqueCount="258">
  <si>
    <t>SCHOOL DISTRICT  Colorado Springs District 11</t>
  </si>
  <si>
    <t>DISTRICT CODE</t>
  </si>
  <si>
    <t>Charter School Fund</t>
  </si>
  <si>
    <t>School Name: GLOBE CHARTER SCHOOL</t>
  </si>
  <si>
    <t>880</t>
  </si>
  <si>
    <t>FY2022.2023-Budget</t>
  </si>
  <si>
    <t>Budgeted Pupil Count</t>
  </si>
  <si>
    <t>BEGINNING FUND BALANCE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</si>
  <si>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</si>
  <si>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</si>
  <si>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</si>
  <si>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</si>
  <si>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</si>
  <si>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</si>
  <si>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</si>
  <si>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</si>
  <si>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</si>
  <si>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</si>
  <si>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</si>
  <si>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</si>
  <si>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</si>
  <si>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</si>
  <si>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</si>
  <si>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</si>
  <si>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TOTAL REVENUES</t>
  </si>
  <si>
    <t>AVAILABLE  BEGINNING FUND BALANCE &amp; REVENUES (Plus or Minus Allocations and Transfers)</t>
  </si>
  <si>
    <t>EXPENDITURES</t>
  </si>
  <si>
    <t>Instruction - Program 0010 to 2099</t>
  </si>
  <si>
    <t xml:space="preserve">  Salaries</t>
  </si>
  <si>
    <t>0100</t>
  </si>
  <si>
    <t>x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</si>
  <si>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</si>
  <si>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</si>
  <si>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</si>
  <si>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</si>
  <si>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</si>
  <si>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</si>
  <si>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</si>
  <si>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</si>
  <si>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</si>
  <si>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</si>
  <si>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</si>
  <si>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</si>
  <si>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</si>
  <si>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</si>
  <si>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</si>
  <si>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</si>
  <si>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</si>
  <si>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</si>
  <si>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</si>
  <si>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</si>
  <si>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</si>
  <si>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</si>
  <si>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</si>
  <si>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</si>
  <si>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</si>
  <si>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</si>
  <si>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</si>
  <si>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</si>
  <si>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</si>
  <si>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</si>
  <si>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</si>
  <si>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</si>
  <si>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</si>
  <si>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</si>
  <si>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</si>
  <si>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</si>
  <si>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</si>
  <si>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</si>
  <si>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</si>
  <si>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</si>
  <si>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</si>
  <si>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</si>
  <si>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</si>
  <si>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</si>
  <si>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</si>
  <si>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</si>
  <si>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</si>
  <si>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 for Encumbrance: 9400</t>
  </si>
  <si>
    <t xml:space="preserve">   Reserved Fund Balance - Program 9100</t>
  </si>
  <si>
    <t xml:space="preserve">  District Emergency Reserve - Program 9315</t>
  </si>
  <si>
    <t xml:space="preserve">  Fiscal Emergency Restricted Reserve - Program 9330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</si>
  <si>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</si>
  <si>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</si>
  <si>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</si>
  <si>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</si>
  <si>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</si>
  <si>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</si>
  <si>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2019/2020</t>
  </si>
  <si>
    <t>Student Count 153</t>
  </si>
  <si>
    <t>Income</t>
  </si>
  <si>
    <t xml:space="preserve">Beginning Fund Balance </t>
  </si>
  <si>
    <t>Revenues</t>
  </si>
  <si>
    <t xml:space="preserve">15.4 percent budget </t>
  </si>
  <si>
    <t>MLO 2000</t>
  </si>
  <si>
    <t>MLO 2017</t>
  </si>
  <si>
    <t xml:space="preserve">Special Projects </t>
  </si>
  <si>
    <t>Refund Capital Construction Exp.</t>
  </si>
  <si>
    <t>Total Local Sources</t>
  </si>
  <si>
    <t>PPR</t>
  </si>
  <si>
    <t>Capital Funding- state</t>
  </si>
  <si>
    <t>READ Act Funding</t>
  </si>
  <si>
    <t>Total State Sources</t>
  </si>
  <si>
    <t xml:space="preserve">Federal Sources </t>
  </si>
  <si>
    <t>ELPA</t>
  </si>
  <si>
    <t xml:space="preserve">Gifted &amp; Talented </t>
  </si>
  <si>
    <t>Flow Thru ECEA</t>
  </si>
  <si>
    <t>Title 6  IDEA</t>
  </si>
  <si>
    <t>Title 2</t>
  </si>
  <si>
    <t>Title 4</t>
  </si>
  <si>
    <t>Flow Thru Impact Aid</t>
  </si>
  <si>
    <t xml:space="preserve">Total Federal Sources </t>
  </si>
  <si>
    <t xml:space="preserve">Total Income </t>
  </si>
  <si>
    <t>CDE expenses</t>
  </si>
  <si>
    <t xml:space="preserve">Instructional Program </t>
  </si>
  <si>
    <t>0100 Salaries</t>
  </si>
  <si>
    <t xml:space="preserve">Teachers </t>
  </si>
  <si>
    <t>Substitute Teachers</t>
  </si>
  <si>
    <t xml:space="preserve">Reading Interventionist </t>
  </si>
  <si>
    <t>Employee Bonuses</t>
  </si>
  <si>
    <t>After School Salaries</t>
  </si>
  <si>
    <t xml:space="preserve">Total Salaries </t>
  </si>
  <si>
    <t>0200 Employee Benefits</t>
  </si>
  <si>
    <t>State Unemployment</t>
  </si>
  <si>
    <t>Medicare Teachers</t>
  </si>
  <si>
    <t xml:space="preserve">Medicare Substitute Teachers </t>
  </si>
  <si>
    <t>Medicare Reading Interventionist</t>
  </si>
  <si>
    <t>Medicare Aftercare</t>
  </si>
  <si>
    <t>Medicare staff bonus</t>
  </si>
  <si>
    <t>PERA Teachers</t>
  </si>
  <si>
    <t xml:space="preserve">PERA Substitute Teachers </t>
  </si>
  <si>
    <t>PERA Reading Interventionist</t>
  </si>
  <si>
    <t xml:space="preserve">PERA Aftercare </t>
  </si>
  <si>
    <t>Health Insurance Staff</t>
  </si>
  <si>
    <t>Payroll fees</t>
  </si>
  <si>
    <t>PTO Payouts</t>
  </si>
  <si>
    <t xml:space="preserve">Total Employee Benefits </t>
  </si>
  <si>
    <t>0300,0400,0500  Purchased Services</t>
  </si>
  <si>
    <t>MLO Professional Development</t>
  </si>
  <si>
    <t>Title II</t>
  </si>
  <si>
    <t>Equipment Repairs &amp; Maintenance</t>
  </si>
  <si>
    <t>Computer Repairs &amp; Manintenance</t>
  </si>
  <si>
    <t>Copy Fees</t>
  </si>
  <si>
    <t>Liability Insurance</t>
  </si>
  <si>
    <t>Cobra Insurance</t>
  </si>
  <si>
    <t>Workmen's Comp</t>
  </si>
  <si>
    <t>Postage</t>
  </si>
  <si>
    <t>Online Services</t>
  </si>
  <si>
    <t>Advertising</t>
  </si>
  <si>
    <t>Printing &amp; Duplicating</t>
  </si>
  <si>
    <t xml:space="preserve">Background check fees </t>
  </si>
  <si>
    <t>Phone</t>
  </si>
  <si>
    <t>Internet</t>
  </si>
  <si>
    <t xml:space="preserve">Total Purchased Services </t>
  </si>
  <si>
    <t>0600 Supplies and Services</t>
  </si>
  <si>
    <t xml:space="preserve">Books &amp; Periodicals </t>
  </si>
  <si>
    <t>Classroom Supplies</t>
  </si>
  <si>
    <t>Textbooks MLO</t>
  </si>
  <si>
    <t>Classroom Supplies MLO</t>
  </si>
  <si>
    <t xml:space="preserve">GT budget </t>
  </si>
  <si>
    <t>Technology budget</t>
  </si>
  <si>
    <t>Title IV Supplies</t>
  </si>
  <si>
    <t xml:space="preserve">Total Supplies and Services </t>
  </si>
  <si>
    <t xml:space="preserve">0700 Property </t>
  </si>
  <si>
    <t xml:space="preserve">Small Equipment </t>
  </si>
  <si>
    <t xml:space="preserve">Total Property </t>
  </si>
  <si>
    <t>0800,0900 Other</t>
  </si>
  <si>
    <t>Dues, Subscriptions &amp; Fees</t>
  </si>
  <si>
    <t xml:space="preserve">Special Project Expense </t>
  </si>
  <si>
    <t xml:space="preserve">Total Other  </t>
  </si>
  <si>
    <t xml:space="preserve">Total Instructional Services </t>
  </si>
  <si>
    <t xml:space="preserve">Supporting Services </t>
  </si>
  <si>
    <t xml:space="preserve">0100 Salaries </t>
  </si>
  <si>
    <t>Medicare SPED Teachers</t>
  </si>
  <si>
    <t>PERA SPED Teacher</t>
  </si>
  <si>
    <t>PERA Professional Services</t>
  </si>
  <si>
    <t>Total Employee Benefits</t>
  </si>
  <si>
    <t xml:space="preserve">0300,0400,0500,Purchased Services </t>
  </si>
  <si>
    <t>Counselor</t>
  </si>
  <si>
    <t>Speech</t>
  </si>
  <si>
    <t>Nurse</t>
  </si>
  <si>
    <t xml:space="preserve">SPED Teacher </t>
  </si>
  <si>
    <t>OT</t>
  </si>
  <si>
    <t>Total Purchased Services</t>
  </si>
  <si>
    <t>Total Supporting Services</t>
  </si>
  <si>
    <t>General Administration</t>
  </si>
  <si>
    <t xml:space="preserve">Legal Services </t>
  </si>
  <si>
    <t>Audit Services</t>
  </si>
  <si>
    <t>Board Education</t>
  </si>
  <si>
    <t>Board Expenses</t>
  </si>
  <si>
    <t>Board Meeting Expenses</t>
  </si>
  <si>
    <t>Total Supplies and Services</t>
  </si>
  <si>
    <t>Total General Administration</t>
  </si>
  <si>
    <t xml:space="preserve">School Administration </t>
  </si>
  <si>
    <t xml:space="preserve">Salary Instructional Leader/ Principal </t>
  </si>
  <si>
    <t>Salary Assistant Principal/TLC</t>
  </si>
  <si>
    <t>Office Administrative Staff</t>
  </si>
  <si>
    <t xml:space="preserve">0200 Employee Benefits </t>
  </si>
  <si>
    <t>Medicare Office/Administration</t>
  </si>
  <si>
    <t>PERA Office/Administration</t>
  </si>
  <si>
    <t>Health Insurance Office/Administration</t>
  </si>
  <si>
    <t xml:space="preserve">0300,0400,0500 Purchased Services </t>
  </si>
  <si>
    <t>Bank Service Charge</t>
  </si>
  <si>
    <t>Cell Phone service (communications)</t>
  </si>
  <si>
    <t>Meeting Expenses</t>
  </si>
  <si>
    <t>IT Services</t>
  </si>
  <si>
    <t>0600 Supplies &amp; Services</t>
  </si>
  <si>
    <t>Office Supplies</t>
  </si>
  <si>
    <t>Other Supplies</t>
  </si>
  <si>
    <t xml:space="preserve">Total Supplies &amp; Services </t>
  </si>
  <si>
    <t>Total School Administration</t>
  </si>
  <si>
    <t>Business Services</t>
  </si>
  <si>
    <t>0300,0400,0500 Purchased Services</t>
  </si>
  <si>
    <t xml:space="preserve">Bookkeeping </t>
  </si>
  <si>
    <t>X8</t>
  </si>
  <si>
    <t>Total Business Services</t>
  </si>
  <si>
    <t xml:space="preserve">Operations And Maintenance </t>
  </si>
  <si>
    <t xml:space="preserve">Salary Custodians </t>
  </si>
  <si>
    <t>Medicare Janitor</t>
  </si>
  <si>
    <t>PERA Janitor</t>
  </si>
  <si>
    <t>Health Insurance Janitor</t>
  </si>
  <si>
    <t>Sewer &amp; Water</t>
  </si>
  <si>
    <t>Trash Removal</t>
  </si>
  <si>
    <t>Stormwater Fees</t>
  </si>
  <si>
    <t>Building Repairs</t>
  </si>
  <si>
    <t>Building Rent</t>
  </si>
  <si>
    <t xml:space="preserve">0600 Supplies &amp; Services </t>
  </si>
  <si>
    <t>Gas Utility Service</t>
  </si>
  <si>
    <t>Electricity Utility Service</t>
  </si>
  <si>
    <t>Janitorial Supplies</t>
  </si>
  <si>
    <t>CAM</t>
  </si>
  <si>
    <t>Total Supplies &amp; Services</t>
  </si>
  <si>
    <t>Total Operations &amp; Maintenance</t>
  </si>
  <si>
    <t>Student Transportation</t>
  </si>
  <si>
    <t>Vehicle Repairs &amp; Maintenance</t>
  </si>
  <si>
    <t xml:space="preserve">0600 Supplies and Materials </t>
  </si>
  <si>
    <t>Vehicle Fuels</t>
  </si>
  <si>
    <t>Total Supplies and Materials</t>
  </si>
  <si>
    <t xml:space="preserve">Central Support Services </t>
  </si>
  <si>
    <t>Buyback GF</t>
  </si>
  <si>
    <t>Buyback Capital Reserve</t>
  </si>
  <si>
    <t>2% Admin Fee</t>
  </si>
  <si>
    <t>Buy back Property Insurance</t>
  </si>
  <si>
    <t>Spring Creek Facility Charges</t>
  </si>
  <si>
    <t>Total Central Support</t>
  </si>
  <si>
    <t xml:space="preserve"> </t>
  </si>
  <si>
    <t>Capital Construction Expenses</t>
  </si>
  <si>
    <t>Total Property</t>
  </si>
  <si>
    <t xml:space="preserve">Total Expenditures </t>
  </si>
  <si>
    <t xml:space="preserve">9100 Reserved fund balance </t>
  </si>
  <si>
    <t>9900 Other Reserved Fund Balance</t>
  </si>
  <si>
    <t>Total Reserved Fund Balance</t>
  </si>
  <si>
    <t>Tabor Reserve</t>
  </si>
  <si>
    <t>Total Reserves</t>
  </si>
  <si>
    <r>
      <rPr>
        <rFont val="Calibri"/>
        <b/>
        <color theme="1"/>
        <sz val="11.0"/>
      </rPr>
      <t>9200</t>
    </r>
    <r>
      <rPr>
        <rFont val="Calibri"/>
        <color theme="1"/>
        <sz val="11.0"/>
      </rPr>
      <t xml:space="preserve"> Other Non appropriated Reserves</t>
    </r>
  </si>
  <si>
    <t xml:space="preserve">Total Expenses </t>
  </si>
  <si>
    <t>Total Available Beginning Fund Balance &amp; Revenues Less Total Expenditures</t>
  </si>
  <si>
    <t xml:space="preserve">&amp; reserves Less Non-appropriated reserves (Should Equal Zero)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</si>
</sst>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_);\(#,##0.0\)"/>
    <numFmt numFmtId="165" formatCode="_(&quot;$&quot;* #,##0.00_);_(&quot;$&quot;* \(#,##0.00\);_(&quot;$&quot;* &quot;-&quot;??_);_(@_)"/>
  </numFmts>
  <fonts count="6">
    <font>
      <sz val="11.0"/>
      <color theme="1"/>
      <name val="Calibri"/>
      <scheme val="minor"/>
    </font>
    <font>
      <b/>
      <sz val="10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b/>
      <sz val="11.0"/>
      <color theme="1"/>
      <name val="Calibri"/>
    </font>
    <font>
      <color theme="1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  <fill>
      <patternFill patternType="solid">
        <fgColor rgb="FFC0C0C0"/>
        <bgColor rgb="FFC0C0C0"/>
      </patternFill>
    </fill>
    <fill>
      <patternFill patternType="solid">
        <fgColor rgb="FFEAF1DD"/>
        <bgColor rgb="FFEAF1DD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53734"/>
        <bgColor rgb="FF953734"/>
      </patternFill>
    </fill>
  </fills>
  <borders count="2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37" xfId="0" applyAlignment="1" applyBorder="1" applyFont="1" applyNumberFormat="1">
      <alignment shrinkToFit="0" wrapText="1"/>
    </xf>
    <xf borderId="2" fillId="0" fontId="2" numFmtId="0" xfId="0" applyBorder="1" applyFont="1"/>
    <xf borderId="1" fillId="0" fontId="2" numFmtId="0" xfId="0" applyBorder="1" applyFont="1"/>
    <xf borderId="3" fillId="0" fontId="2" numFmtId="0" xfId="0" applyBorder="1" applyFont="1"/>
    <xf borderId="4" fillId="0" fontId="1" numFmtId="37" xfId="0" applyAlignment="1" applyBorder="1" applyFont="1" applyNumberFormat="1">
      <alignment shrinkToFit="0" wrapText="1"/>
    </xf>
    <xf borderId="5" fillId="0" fontId="1" numFmtId="37" xfId="0" applyAlignment="1" applyBorder="1" applyFont="1" applyNumberFormat="1">
      <alignment horizontal="right" shrinkToFit="0" wrapText="1"/>
    </xf>
    <xf borderId="6" fillId="2" fontId="1" numFmtId="37" xfId="0" applyAlignment="1" applyBorder="1" applyFill="1" applyFont="1" applyNumberFormat="1">
      <alignment horizontal="center" shrinkToFit="0" wrapText="1"/>
    </xf>
    <xf borderId="7" fillId="2" fontId="1" numFmtId="37" xfId="0" applyAlignment="1" applyBorder="1" applyFont="1" applyNumberFormat="1">
      <alignment horizontal="center" shrinkToFit="0" wrapText="1"/>
    </xf>
    <xf borderId="8" fillId="0" fontId="1" numFmtId="37" xfId="0" applyAlignment="1" applyBorder="1" applyFont="1" applyNumberFormat="1">
      <alignment shrinkToFit="0" wrapText="1"/>
    </xf>
    <xf borderId="9" fillId="0" fontId="1" numFmtId="37" xfId="0" applyAlignment="1" applyBorder="1" applyFont="1" applyNumberFormat="1">
      <alignment shrinkToFit="0" wrapText="1"/>
    </xf>
    <xf borderId="10" fillId="0" fontId="1" numFmtId="49" xfId="0" applyAlignment="1" applyBorder="1" applyFont="1" applyNumberFormat="1">
      <alignment horizontal="right" shrinkToFit="0" wrapText="1"/>
    </xf>
    <xf borderId="11" fillId="2" fontId="1" numFmtId="37" xfId="0" applyAlignment="1" applyBorder="1" applyFont="1" applyNumberFormat="1">
      <alignment horizontal="center" shrinkToFit="0" wrapText="1"/>
    </xf>
    <xf borderId="12" fillId="2" fontId="1" numFmtId="37" xfId="0" applyAlignment="1" applyBorder="1" applyFont="1" applyNumberFormat="1">
      <alignment horizontal="center" shrinkToFit="0" wrapText="1"/>
    </xf>
    <xf borderId="13" fillId="0" fontId="1" numFmtId="37" xfId="0" applyAlignment="1" applyBorder="1" applyFont="1" applyNumberFormat="1">
      <alignment horizontal="center" shrinkToFit="0" wrapText="1"/>
    </xf>
    <xf borderId="12" fillId="2" fontId="1" numFmtId="37" xfId="0" applyAlignment="1" applyBorder="1" applyFont="1" applyNumberFormat="1">
      <alignment shrinkToFit="0" wrapText="1"/>
    </xf>
    <xf borderId="14" fillId="2" fontId="1" numFmtId="37" xfId="0" applyAlignment="1" applyBorder="1" applyFont="1" applyNumberFormat="1">
      <alignment horizontal="right" shrinkToFit="0" wrapText="1"/>
    </xf>
    <xf borderId="15" fillId="2" fontId="1" numFmtId="37" xfId="0" applyAlignment="1" applyBorder="1" applyFont="1" applyNumberFormat="1">
      <alignment horizontal="center" shrinkToFit="0" wrapText="1"/>
    </xf>
    <xf borderId="11" fillId="2" fontId="1" numFmtId="37" xfId="0" applyAlignment="1" applyBorder="1" applyFont="1" applyNumberFormat="1">
      <alignment horizontal="right" shrinkToFit="0" wrapText="1"/>
    </xf>
    <xf borderId="16" fillId="0" fontId="1" numFmtId="37" xfId="0" applyAlignment="1" applyBorder="1" applyFont="1" applyNumberFormat="1">
      <alignment shrinkToFit="0" wrapText="1"/>
    </xf>
    <xf borderId="17" fillId="0" fontId="1" numFmtId="164" xfId="0" applyAlignment="1" applyBorder="1" applyFont="1" applyNumberFormat="1">
      <alignment shrinkToFit="0" wrapText="1"/>
    </xf>
    <xf borderId="18" fillId="0" fontId="1" numFmtId="37" xfId="0" applyAlignment="1" applyBorder="1" applyFont="1" applyNumberFormat="1">
      <alignment horizontal="center" shrinkToFit="0" wrapText="1"/>
    </xf>
    <xf borderId="19" fillId="3" fontId="1" numFmtId="37" xfId="0" applyAlignment="1" applyBorder="1" applyFill="1" applyFont="1" applyNumberFormat="1">
      <alignment shrinkToFit="0" wrapText="1"/>
    </xf>
    <xf borderId="20" fillId="3" fontId="1" numFmtId="37" xfId="0" applyAlignment="1" applyBorder="1" applyFont="1" applyNumberFormat="1">
      <alignment horizontal="right" shrinkToFit="0" wrapText="1"/>
    </xf>
    <xf borderId="21" fillId="2" fontId="3" numFmtId="40" xfId="0" applyBorder="1" applyFont="1" applyNumberFormat="1"/>
    <xf borderId="19" fillId="2" fontId="3" numFmtId="40" xfId="0" applyBorder="1" applyFont="1" applyNumberFormat="1"/>
    <xf borderId="22" fillId="3" fontId="2" numFmtId="40" xfId="0" applyAlignment="1" applyBorder="1" applyFont="1" applyNumberFormat="1">
      <alignment readingOrder="0"/>
    </xf>
    <xf borderId="23" fillId="0" fontId="1" numFmtId="37" xfId="0" applyAlignment="1" applyBorder="1" applyFont="1" applyNumberFormat="1">
      <alignment horizontal="right" shrinkToFit="0" wrapText="1"/>
    </xf>
    <xf borderId="18" fillId="0" fontId="4" numFmtId="37" xfId="0" applyAlignment="1" applyBorder="1" applyFont="1" applyNumberFormat="1">
      <alignment horizontal="center" shrinkToFit="0" wrapText="1"/>
    </xf>
    <xf borderId="11" fillId="2" fontId="3" numFmtId="40" xfId="0" applyBorder="1" applyFont="1" applyNumberFormat="1"/>
    <xf borderId="12" fillId="2" fontId="3" numFmtId="40" xfId="0" applyBorder="1" applyFont="1" applyNumberFormat="1"/>
    <xf borderId="18" fillId="0" fontId="2" numFmtId="40" xfId="0" applyBorder="1" applyFont="1" applyNumberFormat="1"/>
    <xf borderId="18" fillId="0" fontId="2" numFmtId="40" xfId="0" applyAlignment="1" applyBorder="1" applyFont="1" applyNumberFormat="1">
      <alignment readingOrder="0"/>
    </xf>
    <xf borderId="24" fillId="2" fontId="3" numFmtId="40" xfId="0" applyBorder="1" applyFont="1" applyNumberFormat="1"/>
    <xf borderId="23" fillId="0" fontId="1" numFmtId="3" xfId="0" applyAlignment="1" applyBorder="1" applyFont="1" applyNumberFormat="1">
      <alignment horizontal="right" shrinkToFit="0" wrapText="1"/>
    </xf>
    <xf borderId="18" fillId="0" fontId="2" numFmtId="165" xfId="0" applyBorder="1" applyFont="1" applyNumberFormat="1"/>
    <xf borderId="22" fillId="3" fontId="2" numFmtId="40" xfId="0" applyAlignment="1" applyBorder="1" applyFont="1" applyNumberFormat="1">
      <alignment shrinkToFit="0" wrapText="1"/>
    </xf>
    <xf borderId="19" fillId="3" fontId="1" numFmtId="37" xfId="0" applyAlignment="1" applyBorder="1" applyFont="1" applyNumberFormat="1">
      <alignment horizontal="center" shrinkToFit="0" wrapText="1"/>
    </xf>
    <xf borderId="25" fillId="3" fontId="1" numFmtId="37" xfId="0" applyAlignment="1" applyBorder="1" applyFont="1" applyNumberFormat="1">
      <alignment horizontal="right" shrinkToFit="0" wrapText="1"/>
    </xf>
    <xf borderId="20" fillId="2" fontId="3" numFmtId="40" xfId="0" applyBorder="1" applyFont="1" applyNumberFormat="1"/>
    <xf borderId="22" fillId="3" fontId="2" numFmtId="40" xfId="0" applyBorder="1" applyFont="1" applyNumberFormat="1"/>
    <xf borderId="23" fillId="0" fontId="1" numFmtId="49" xfId="0" applyAlignment="1" applyBorder="1" applyFont="1" applyNumberFormat="1">
      <alignment horizontal="right" shrinkToFit="0" wrapText="1"/>
    </xf>
    <xf borderId="18" fillId="0" fontId="2" numFmtId="39" xfId="0" applyAlignment="1" applyBorder="1" applyFont="1" applyNumberFormat="1">
      <alignment readingOrder="0"/>
    </xf>
    <xf borderId="0" fillId="0" fontId="5" numFmtId="0" xfId="0" applyFont="1"/>
    <xf borderId="0" fillId="0" fontId="4" numFmtId="0" xfId="0" applyFont="1"/>
    <xf borderId="0" fillId="0" fontId="2" numFmtId="0" xfId="0" applyFont="1"/>
    <xf borderId="0" fillId="0" fontId="2" numFmtId="39" xfId="0" applyFont="1" applyNumberFormat="1"/>
    <xf borderId="22" fillId="3" fontId="2" numFmtId="165" xfId="0" applyBorder="1" applyFont="1" applyNumberFormat="1"/>
    <xf borderId="18" fillId="0" fontId="2" numFmtId="165" xfId="0" applyAlignment="1" applyBorder="1" applyFont="1" applyNumberFormat="1">
      <alignment readingOrder="0"/>
    </xf>
    <xf borderId="6" fillId="2" fontId="3" numFmtId="40" xfId="0" applyBorder="1" applyFont="1" applyNumberFormat="1"/>
    <xf borderId="7" fillId="2" fontId="3" numFmtId="40" xfId="0" applyBorder="1" applyFont="1" applyNumberFormat="1"/>
    <xf borderId="26" fillId="2" fontId="3" numFmtId="40" xfId="0" applyBorder="1" applyFont="1" applyNumberFormat="1"/>
    <xf borderId="27" fillId="2" fontId="3" numFmtId="40" xfId="0" applyBorder="1" applyFont="1" applyNumberFormat="1"/>
    <xf borderId="15" fillId="4" fontId="2" numFmtId="165" xfId="0" applyBorder="1" applyFill="1" applyFont="1" applyNumberFormat="1"/>
    <xf borderId="12" fillId="5" fontId="1" numFmtId="37" xfId="0" applyAlignment="1" applyBorder="1" applyFill="1" applyFont="1" applyNumberFormat="1">
      <alignment shrinkToFit="0" wrapText="1"/>
    </xf>
    <xf borderId="22" fillId="6" fontId="2" numFmtId="40" xfId="0" applyBorder="1" applyFill="1" applyFont="1" applyNumberFormat="1"/>
    <xf borderId="0" fillId="0" fontId="2" numFmtId="40" xfId="0" applyFont="1" applyNumberFormat="1"/>
    <xf borderId="0" fillId="0" fontId="2" numFmtId="165" xfId="0" applyFont="1" applyNumberFormat="1"/>
    <xf borderId="11" fillId="7" fontId="2" numFmtId="165" xfId="0" applyBorder="1" applyFill="1" applyFont="1" applyNumberFormat="1"/>
    <xf borderId="0" fillId="0" fontId="3" numFmtId="165" xfId="0" applyFont="1" applyNumberFormat="1"/>
    <xf borderId="11" fillId="8" fontId="2" numFmtId="0" xfId="0" applyBorder="1" applyFill="1" applyFont="1"/>
    <xf borderId="11" fillId="7" fontId="2" numFmtId="0" xfId="0" applyBorder="1" applyFont="1"/>
    <xf borderId="0" fillId="0" fontId="2" numFmtId="49" xfId="0" applyFont="1" applyNumberFormat="1"/>
    <xf borderId="11" fillId="7" fontId="3" numFmtId="165" xfId="0" applyBorder="1" applyFont="1" applyNumberFormat="1"/>
    <xf borderId="11" fillId="7" fontId="4" numFmtId="165" xfId="0" applyBorder="1" applyFont="1" applyNumberFormat="1"/>
    <xf borderId="11" fillId="8" fontId="2" numFmtId="165" xfId="0" applyBorder="1" applyFont="1" applyNumberFormat="1"/>
    <xf borderId="21" fillId="3" fontId="1" numFmtId="37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9.71"/>
    <col customWidth="1" min="2" max="2" width="18.86"/>
    <col customWidth="1" min="3" max="3" width="1.86"/>
    <col customWidth="1" min="4" max="4" width="2.0"/>
    <col customWidth="1" min="5" max="5" width="20.0"/>
    <col customWidth="1" min="6" max="6" width="8.71"/>
    <col customWidth="1" min="7" max="8" width="12.43"/>
    <col customWidth="1" min="9" max="9" width="8.71"/>
    <col customWidth="1" min="10" max="10" width="10.86"/>
    <col customWidth="1" min="11" max="26" width="8.71"/>
  </cols>
  <sheetData>
    <row r="1" ht="20.25" customHeight="1">
      <c r="A1" s="1"/>
      <c r="B1" s="2"/>
      <c r="C1" s="2"/>
      <c r="D1" s="3"/>
      <c r="E1" s="4"/>
    </row>
    <row r="2" ht="23.25" customHeight="1">
      <c r="A2" s="5" t="s">
        <v>0</v>
      </c>
      <c r="B2" s="6" t="s">
        <v>1</v>
      </c>
      <c r="C2" s="7"/>
      <c r="D2" s="8"/>
      <c r="E2" s="9" t="s">
        <v>2</v>
      </c>
    </row>
    <row r="3" ht="27.0" customHeight="1">
      <c r="A3" s="10" t="s">
        <v>3</v>
      </c>
      <c r="B3" s="11" t="s">
        <v>4</v>
      </c>
      <c r="C3" s="12"/>
      <c r="D3" s="13"/>
      <c r="E3" s="14" t="s">
        <v>5</v>
      </c>
    </row>
    <row r="4">
      <c r="A4" s="15"/>
      <c r="B4" s="16"/>
      <c r="C4" s="12"/>
      <c r="D4" s="13"/>
      <c r="E4" s="17"/>
    </row>
    <row r="5" ht="13.5" customHeight="1">
      <c r="A5" s="15"/>
      <c r="B5" s="18"/>
      <c r="C5" s="12"/>
      <c r="D5" s="13"/>
      <c r="E5" s="17"/>
    </row>
    <row r="6" ht="15.0" customHeight="1">
      <c r="A6" s="19" t="s">
        <v>6</v>
      </c>
      <c r="B6" s="20">
        <v>104.0</v>
      </c>
      <c r="C6" s="12"/>
      <c r="D6" s="13"/>
      <c r="E6" s="21"/>
    </row>
    <row r="7" ht="14.25" customHeight="1">
      <c r="A7" s="22" t="s">
        <v>7</v>
      </c>
      <c r="B7" s="23" t="s">
        <v>8</v>
      </c>
      <c r="C7" s="24"/>
      <c r="D7" s="25"/>
      <c r="E7" s="26">
        <v>313688.8</v>
      </c>
    </row>
    <row r="8">
      <c r="A8" s="19"/>
      <c r="B8" s="27"/>
      <c r="C8" s="12"/>
      <c r="D8" s="13"/>
      <c r="E8" s="28"/>
    </row>
    <row r="9" ht="15.75" customHeight="1">
      <c r="A9" s="19" t="s">
        <v>9</v>
      </c>
      <c r="B9" s="27"/>
      <c r="C9" s="29"/>
      <c r="D9" s="30"/>
      <c r="E9" s="31"/>
    </row>
    <row r="10" ht="14.25" customHeight="1">
      <c r="A10" s="19" t="s">
        <v>10</v>
      </c>
      <c r="B10" s="27" t="s">
        <v>11</v>
      </c>
      <c r="C10" s="29"/>
      <c r="D10" s="30"/>
      <c r="E10" s="32">
        <v>304694.43</v>
      </c>
    </row>
    <row r="11">
      <c r="A11" s="19"/>
      <c r="B11" s="27"/>
      <c r="C11" s="29"/>
      <c r="D11" s="30"/>
      <c r="E11" s="31"/>
    </row>
    <row r="12" ht="13.5" customHeight="1">
      <c r="A12" s="19" t="s">
        <v>12</v>
      </c>
      <c r="B12" s="27" t="s">
        <v>13</v>
      </c>
      <c r="C12" s="33"/>
      <c r="D12" s="30"/>
      <c r="E12" s="32">
        <v>1047830.24</v>
      </c>
    </row>
    <row r="13">
      <c r="A13" s="19"/>
      <c r="B13" s="27"/>
      <c r="C13" s="29"/>
      <c r="D13" s="30"/>
      <c r="E13" s="31"/>
    </row>
    <row r="14" ht="17.25" customHeight="1">
      <c r="A14" s="19" t="s">
        <v>14</v>
      </c>
      <c r="B14" s="27" t="s">
        <v>15</v>
      </c>
      <c r="C14" s="29"/>
      <c r="D14" s="30"/>
      <c r="E14" s="32">
        <v>18140.0</v>
      </c>
    </row>
    <row r="15" ht="12.0" customHeight="1">
      <c r="A15" s="19"/>
      <c r="B15" s="27"/>
      <c r="C15" s="29"/>
      <c r="D15" s="30"/>
      <c r="E15" s="31"/>
    </row>
    <row r="16" ht="16.5" customHeight="1">
      <c r="A16" s="19" t="s">
        <v>16</v>
      </c>
      <c r="B16" s="27" t="s">
        <v>17</v>
      </c>
      <c r="C16" s="29"/>
      <c r="D16" s="30"/>
      <c r="E16" s="32">
        <v>359102.0</v>
      </c>
    </row>
    <row r="17" ht="15.75" customHeight="1">
      <c r="A17" s="19" t="s">
        <v>18</v>
      </c>
      <c r="B17" s="27" t="s">
        <v>19</v>
      </c>
      <c r="C17" s="33"/>
      <c r="D17" s="30"/>
      <c r="E17" s="31"/>
    </row>
    <row r="18">
      <c r="A18" s="19"/>
      <c r="B18" s="27"/>
      <c r="C18" s="33"/>
      <c r="D18" s="30"/>
      <c r="E18" s="31"/>
    </row>
    <row r="19" ht="15.0" customHeight="1">
      <c r="A19" s="19" t="s">
        <v>20</v>
      </c>
      <c r="B19" s="34" t="s">
        <v>21</v>
      </c>
      <c r="C19" s="33"/>
      <c r="D19" s="30"/>
      <c r="E19" s="35">
        <v>0.0</v>
      </c>
    </row>
    <row r="20">
      <c r="A20" s="19"/>
      <c r="B20" s="27"/>
      <c r="C20" s="33"/>
      <c r="D20" s="30"/>
      <c r="E20" s="31"/>
    </row>
    <row r="21" ht="14.25" customHeight="1">
      <c r="A21" s="19" t="s">
        <v>22</v>
      </c>
      <c r="B21" s="27" t="s">
        <v>23</v>
      </c>
      <c r="C21" s="33"/>
      <c r="D21" s="30"/>
      <c r="E21" s="35">
        <v>0.0</v>
      </c>
    </row>
    <row r="22" ht="15.75" customHeight="1">
      <c r="A22" s="19"/>
      <c r="B22" s="27"/>
      <c r="C22" s="33"/>
      <c r="D22" s="30"/>
      <c r="E22" s="31"/>
    </row>
    <row r="23" ht="15.75" customHeight="1">
      <c r="A23" s="19"/>
      <c r="B23" s="27"/>
      <c r="C23" s="29"/>
      <c r="D23" s="30"/>
      <c r="E23" s="31"/>
    </row>
    <row r="24" ht="14.25" customHeight="1">
      <c r="A24" s="22" t="s">
        <v>24</v>
      </c>
      <c r="B24" s="23"/>
      <c r="C24" s="24"/>
      <c r="D24" s="25"/>
      <c r="E24" s="36">
        <f>SUM(E8:E23)</f>
        <v>1729766.67</v>
      </c>
    </row>
    <row r="25" ht="15.75" customHeight="1">
      <c r="A25" s="19"/>
      <c r="B25" s="27"/>
      <c r="C25" s="29"/>
      <c r="D25" s="30"/>
      <c r="E25" s="31"/>
    </row>
    <row r="26" ht="27.0" customHeight="1">
      <c r="A26" s="37" t="s">
        <v>25</v>
      </c>
      <c r="B26" s="38"/>
      <c r="C26" s="39"/>
      <c r="D26" s="25"/>
      <c r="E26" s="40">
        <f>E24+E7</f>
        <v>2043455.47</v>
      </c>
    </row>
    <row r="27" ht="15.75" customHeight="1">
      <c r="A27" s="19"/>
      <c r="B27" s="27"/>
      <c r="C27" s="29"/>
      <c r="D27" s="30"/>
      <c r="E27" s="31"/>
    </row>
    <row r="28" ht="14.25" customHeight="1">
      <c r="A28" s="19" t="s">
        <v>26</v>
      </c>
      <c r="B28" s="27"/>
      <c r="C28" s="29"/>
      <c r="D28" s="30"/>
      <c r="E28" s="31"/>
    </row>
    <row r="29" ht="13.5" customHeight="1">
      <c r="A29" s="19" t="s">
        <v>27</v>
      </c>
      <c r="B29" s="27"/>
      <c r="C29" s="29"/>
      <c r="D29" s="30"/>
      <c r="E29" s="31"/>
    </row>
    <row r="30" ht="12.75" customHeight="1">
      <c r="A30" s="19" t="s">
        <v>28</v>
      </c>
      <c r="B30" s="41" t="s">
        <v>29</v>
      </c>
      <c r="C30" s="29"/>
      <c r="D30" s="30"/>
      <c r="E30" s="42">
        <v>423500.04</v>
      </c>
      <c r="F30" s="43" t="s">
        <v>30</v>
      </c>
      <c r="J30" s="44"/>
    </row>
    <row r="31" ht="15.0" customHeight="1">
      <c r="A31" s="19" t="s">
        <v>31</v>
      </c>
      <c r="B31" s="41" t="s">
        <v>32</v>
      </c>
      <c r="C31" s="29"/>
      <c r="D31" s="30"/>
      <c r="E31" s="32">
        <v>168686.06</v>
      </c>
      <c r="F31" s="43" t="s">
        <v>30</v>
      </c>
    </row>
    <row r="32" ht="13.5" customHeight="1">
      <c r="A32" s="19" t="s">
        <v>33</v>
      </c>
      <c r="B32" s="41" t="s">
        <v>34</v>
      </c>
      <c r="C32" s="29"/>
      <c r="D32" s="30"/>
      <c r="E32" s="32">
        <v>5666.0</v>
      </c>
      <c r="F32" s="43" t="s">
        <v>30</v>
      </c>
      <c r="L32" s="45"/>
      <c r="N32" s="44"/>
    </row>
    <row r="33" ht="15.75" customHeight="1">
      <c r="A33" s="19" t="s">
        <v>35</v>
      </c>
      <c r="B33" s="41" t="s">
        <v>36</v>
      </c>
      <c r="C33" s="29"/>
      <c r="D33" s="30"/>
      <c r="E33" s="31">
        <f>25646</f>
        <v>25646</v>
      </c>
      <c r="F33" s="43" t="s">
        <v>30</v>
      </c>
    </row>
    <row r="34" ht="14.25" customHeight="1">
      <c r="A34" s="19" t="s">
        <v>37</v>
      </c>
      <c r="B34" s="41" t="s">
        <v>38</v>
      </c>
      <c r="C34" s="29"/>
      <c r="D34" s="30"/>
      <c r="E34" s="31"/>
      <c r="F34" s="43" t="s">
        <v>30</v>
      </c>
    </row>
    <row r="35" ht="15.75" customHeight="1">
      <c r="A35" s="19" t="s">
        <v>39</v>
      </c>
      <c r="B35" s="41" t="s">
        <v>40</v>
      </c>
      <c r="C35" s="29"/>
      <c r="D35" s="30"/>
      <c r="E35" s="31">
        <v>35385.29</v>
      </c>
    </row>
    <row r="36" ht="14.25" customHeight="1">
      <c r="A36" s="22" t="s">
        <v>41</v>
      </c>
      <c r="B36" s="38"/>
      <c r="C36" s="39"/>
      <c r="D36" s="25"/>
      <c r="E36" s="40">
        <f>SUM(E30:E35)</f>
        <v>658883.39</v>
      </c>
      <c r="G36" s="46"/>
    </row>
    <row r="37" ht="15.0" customHeight="1">
      <c r="A37" s="19" t="s">
        <v>42</v>
      </c>
      <c r="B37" s="27"/>
      <c r="C37" s="29"/>
      <c r="D37" s="30"/>
      <c r="E37" s="31"/>
    </row>
    <row r="38" ht="15.75" customHeight="1">
      <c r="A38" s="19" t="s">
        <v>43</v>
      </c>
      <c r="B38" s="27"/>
      <c r="C38" s="29"/>
      <c r="D38" s="30"/>
      <c r="E38" s="31"/>
    </row>
    <row r="39" ht="15.75" customHeight="1">
      <c r="A39" s="19" t="s">
        <v>28</v>
      </c>
      <c r="B39" s="41" t="s">
        <v>29</v>
      </c>
      <c r="C39" s="29"/>
      <c r="D39" s="30"/>
      <c r="E39" s="35">
        <v>0.0</v>
      </c>
      <c r="H39" s="44"/>
    </row>
    <row r="40" ht="12.75" customHeight="1">
      <c r="A40" s="19" t="s">
        <v>31</v>
      </c>
      <c r="B40" s="41" t="s">
        <v>32</v>
      </c>
      <c r="C40" s="29"/>
      <c r="D40" s="30"/>
      <c r="E40" s="35">
        <v>0.0</v>
      </c>
      <c r="K40" s="44"/>
    </row>
    <row r="41" ht="14.25" customHeight="1">
      <c r="A41" s="19" t="s">
        <v>33</v>
      </c>
      <c r="B41" s="41" t="s">
        <v>34</v>
      </c>
      <c r="C41" s="29"/>
      <c r="D41" s="30"/>
      <c r="E41" s="35">
        <v>87690.0</v>
      </c>
      <c r="F41" s="43" t="s">
        <v>30</v>
      </c>
      <c r="J41" s="44"/>
    </row>
    <row r="42" ht="15.75" customHeight="1">
      <c r="A42" s="19" t="s">
        <v>35</v>
      </c>
      <c r="B42" s="41" t="s">
        <v>36</v>
      </c>
      <c r="C42" s="29"/>
      <c r="D42" s="30"/>
      <c r="E42" s="35">
        <v>0.0</v>
      </c>
    </row>
    <row r="43" ht="16.5" customHeight="1">
      <c r="A43" s="19" t="s">
        <v>37</v>
      </c>
      <c r="B43" s="41" t="s">
        <v>38</v>
      </c>
      <c r="C43" s="29"/>
      <c r="D43" s="30"/>
      <c r="E43" s="35">
        <v>0.0</v>
      </c>
    </row>
    <row r="44" ht="15.75" customHeight="1">
      <c r="A44" s="19" t="s">
        <v>39</v>
      </c>
      <c r="B44" s="41" t="s">
        <v>40</v>
      </c>
      <c r="C44" s="29"/>
      <c r="D44" s="30"/>
      <c r="E44" s="35">
        <v>0.0</v>
      </c>
    </row>
    <row r="45" ht="14.25" customHeight="1">
      <c r="A45" s="22" t="s">
        <v>44</v>
      </c>
      <c r="B45" s="38"/>
      <c r="C45" s="39"/>
      <c r="D45" s="25"/>
      <c r="E45" s="40">
        <f>SUM(E39:E44)</f>
        <v>87690</v>
      </c>
    </row>
    <row r="46" ht="12.0" customHeight="1">
      <c r="A46" s="19"/>
      <c r="B46" s="27"/>
      <c r="C46" s="29"/>
      <c r="D46" s="30"/>
      <c r="E46" s="31"/>
    </row>
    <row r="47" ht="15.0" customHeight="1">
      <c r="A47" s="19" t="s">
        <v>45</v>
      </c>
      <c r="B47" s="27"/>
      <c r="C47" s="29"/>
      <c r="D47" s="30"/>
      <c r="E47" s="35">
        <v>0.0</v>
      </c>
    </row>
    <row r="48" ht="13.5" customHeight="1">
      <c r="A48" s="19" t="s">
        <v>28</v>
      </c>
      <c r="B48" s="41" t="s">
        <v>29</v>
      </c>
      <c r="C48" s="29"/>
      <c r="D48" s="30"/>
      <c r="E48" s="35">
        <v>0.0</v>
      </c>
    </row>
    <row r="49" ht="15.0" customHeight="1">
      <c r="A49" s="19" t="s">
        <v>31</v>
      </c>
      <c r="B49" s="41" t="s">
        <v>32</v>
      </c>
      <c r="C49" s="29"/>
      <c r="D49" s="30"/>
      <c r="E49" s="35">
        <v>0.0</v>
      </c>
    </row>
    <row r="50" ht="14.25" customHeight="1">
      <c r="A50" s="19" t="s">
        <v>33</v>
      </c>
      <c r="B50" s="41" t="s">
        <v>34</v>
      </c>
      <c r="C50" s="29"/>
      <c r="D50" s="30"/>
      <c r="E50" s="35">
        <v>0.0</v>
      </c>
    </row>
    <row r="51" ht="16.5" customHeight="1">
      <c r="A51" s="19" t="s">
        <v>35</v>
      </c>
      <c r="B51" s="41" t="s">
        <v>36</v>
      </c>
      <c r="C51" s="29"/>
      <c r="D51" s="30"/>
      <c r="E51" s="35">
        <v>0.0</v>
      </c>
    </row>
    <row r="52" ht="16.5" customHeight="1">
      <c r="A52" s="19" t="s">
        <v>37</v>
      </c>
      <c r="B52" s="41" t="s">
        <v>38</v>
      </c>
      <c r="C52" s="29"/>
      <c r="D52" s="30"/>
      <c r="E52" s="35">
        <v>0.0</v>
      </c>
    </row>
    <row r="53" ht="15.75" customHeight="1">
      <c r="A53" s="19" t="s">
        <v>39</v>
      </c>
      <c r="B53" s="41" t="s">
        <v>40</v>
      </c>
      <c r="C53" s="29"/>
      <c r="D53" s="30"/>
      <c r="E53" s="35">
        <v>0.0</v>
      </c>
    </row>
    <row r="54" ht="16.5" customHeight="1">
      <c r="A54" s="22" t="s">
        <v>46</v>
      </c>
      <c r="B54" s="38"/>
      <c r="C54" s="39"/>
      <c r="D54" s="25"/>
      <c r="E54" s="47">
        <f>SUM(E47:E53)</f>
        <v>0</v>
      </c>
    </row>
    <row r="55" ht="13.5" customHeight="1">
      <c r="A55" s="19"/>
      <c r="B55" s="27"/>
      <c r="C55" s="29"/>
      <c r="D55" s="30"/>
      <c r="E55" s="31"/>
    </row>
    <row r="56" ht="13.5" customHeight="1">
      <c r="A56" s="19" t="s">
        <v>47</v>
      </c>
      <c r="B56" s="27"/>
      <c r="C56" s="29"/>
      <c r="D56" s="30"/>
      <c r="E56" s="31"/>
    </row>
    <row r="57" ht="13.5" customHeight="1">
      <c r="A57" s="19" t="s">
        <v>28</v>
      </c>
      <c r="B57" s="41" t="s">
        <v>29</v>
      </c>
      <c r="C57" s="29"/>
      <c r="D57" s="30"/>
      <c r="E57" s="35">
        <v>0.0</v>
      </c>
    </row>
    <row r="58" ht="15.75" customHeight="1">
      <c r="A58" s="19" t="s">
        <v>31</v>
      </c>
      <c r="B58" s="41" t="s">
        <v>32</v>
      </c>
      <c r="C58" s="29"/>
      <c r="D58" s="30"/>
      <c r="E58" s="35">
        <v>0.0</v>
      </c>
    </row>
    <row r="59" ht="15.75" customHeight="1">
      <c r="A59" s="19" t="s">
        <v>33</v>
      </c>
      <c r="B59" s="41" t="s">
        <v>34</v>
      </c>
      <c r="C59" s="29"/>
      <c r="D59" s="30"/>
      <c r="E59" s="35"/>
    </row>
    <row r="60" ht="12.75" customHeight="1">
      <c r="A60" s="19" t="s">
        <v>35</v>
      </c>
      <c r="B60" s="41" t="s">
        <v>36</v>
      </c>
      <c r="C60" s="29"/>
      <c r="D60" s="30"/>
      <c r="E60" s="35"/>
    </row>
    <row r="61" ht="15.75" customHeight="1">
      <c r="A61" s="19" t="s">
        <v>37</v>
      </c>
      <c r="B61" s="41" t="s">
        <v>38</v>
      </c>
      <c r="C61" s="29"/>
      <c r="D61" s="30"/>
      <c r="E61" s="35"/>
    </row>
    <row r="62" ht="16.5" customHeight="1">
      <c r="A62" s="19" t="s">
        <v>39</v>
      </c>
      <c r="B62" s="41" t="s">
        <v>40</v>
      </c>
      <c r="C62" s="29"/>
      <c r="D62" s="30"/>
      <c r="E62" s="35">
        <v>0.0</v>
      </c>
    </row>
    <row r="63" ht="16.5" customHeight="1">
      <c r="A63" s="22" t="s">
        <v>48</v>
      </c>
      <c r="B63" s="38"/>
      <c r="C63" s="39"/>
      <c r="D63" s="25"/>
      <c r="E63" s="47">
        <f>SUM(E57:E62)</f>
        <v>0</v>
      </c>
    </row>
    <row r="64" ht="15.75" customHeight="1">
      <c r="A64" s="19"/>
      <c r="B64" s="27"/>
      <c r="C64" s="29"/>
      <c r="D64" s="30"/>
      <c r="E64" s="31"/>
    </row>
    <row r="65" ht="15.75" customHeight="1">
      <c r="A65" s="19" t="s">
        <v>49</v>
      </c>
      <c r="B65" s="27"/>
      <c r="C65" s="29"/>
      <c r="D65" s="30"/>
      <c r="E65" s="31"/>
    </row>
    <row r="66" ht="16.5" customHeight="1">
      <c r="A66" s="19" t="s">
        <v>28</v>
      </c>
      <c r="B66" s="41" t="s">
        <v>29</v>
      </c>
      <c r="C66" s="29"/>
      <c r="D66" s="30"/>
      <c r="E66" s="48">
        <v>183350.0</v>
      </c>
      <c r="F66" s="43" t="s">
        <v>30</v>
      </c>
    </row>
    <row r="67" ht="15.75" customHeight="1">
      <c r="A67" s="19" t="s">
        <v>31</v>
      </c>
      <c r="B67" s="41" t="s">
        <v>32</v>
      </c>
      <c r="C67" s="29"/>
      <c r="D67" s="30"/>
      <c r="E67" s="31">
        <v>52232.51</v>
      </c>
      <c r="F67" s="43" t="s">
        <v>30</v>
      </c>
      <c r="K67" s="44"/>
    </row>
    <row r="68" ht="17.25" customHeight="1">
      <c r="A68" s="19" t="s">
        <v>33</v>
      </c>
      <c r="B68" s="41" t="s">
        <v>34</v>
      </c>
      <c r="C68" s="29"/>
      <c r="D68" s="30"/>
      <c r="E68" s="35">
        <v>79963.52</v>
      </c>
      <c r="F68" s="45" t="s">
        <v>30</v>
      </c>
      <c r="G68" s="45"/>
      <c r="H68" s="45"/>
      <c r="J68" s="44"/>
    </row>
    <row r="69" ht="15.0" customHeight="1">
      <c r="A69" s="19" t="s">
        <v>35</v>
      </c>
      <c r="B69" s="41" t="s">
        <v>36</v>
      </c>
      <c r="C69" s="29"/>
      <c r="D69" s="30"/>
      <c r="E69" s="35">
        <v>2272.0</v>
      </c>
      <c r="F69" s="45" t="s">
        <v>30</v>
      </c>
    </row>
    <row r="70" ht="17.25" customHeight="1">
      <c r="A70" s="19" t="s">
        <v>50</v>
      </c>
      <c r="B70" s="41" t="s">
        <v>38</v>
      </c>
      <c r="C70" s="29"/>
      <c r="D70" s="30"/>
      <c r="E70" s="35"/>
    </row>
    <row r="71" ht="15.0" customHeight="1">
      <c r="A71" s="19" t="s">
        <v>39</v>
      </c>
      <c r="B71" s="41" t="s">
        <v>40</v>
      </c>
      <c r="C71" s="29"/>
      <c r="D71" s="30"/>
      <c r="E71" s="35">
        <v>7060.87</v>
      </c>
    </row>
    <row r="72" ht="16.5" customHeight="1">
      <c r="A72" s="22" t="s">
        <v>48</v>
      </c>
      <c r="B72" s="38"/>
      <c r="C72" s="39"/>
      <c r="D72" s="25"/>
      <c r="E72" s="47">
        <f>SUM(E66:E71)</f>
        <v>324878.9</v>
      </c>
    </row>
    <row r="73" ht="15.75" customHeight="1">
      <c r="A73" s="19"/>
      <c r="B73" s="27"/>
      <c r="C73" s="29"/>
      <c r="D73" s="30"/>
      <c r="E73" s="31"/>
    </row>
    <row r="74" ht="18.75" customHeight="1">
      <c r="A74" s="19" t="s">
        <v>51</v>
      </c>
      <c r="B74" s="27"/>
      <c r="C74" s="29"/>
      <c r="D74" s="30"/>
      <c r="E74" s="31"/>
    </row>
    <row r="75" ht="16.5" customHeight="1">
      <c r="A75" s="19" t="s">
        <v>28</v>
      </c>
      <c r="B75" s="41" t="s">
        <v>29</v>
      </c>
      <c r="C75" s="29"/>
      <c r="D75" s="30"/>
      <c r="E75" s="35">
        <v>0.0</v>
      </c>
      <c r="H75" s="44"/>
    </row>
    <row r="76" ht="15.75" customHeight="1">
      <c r="A76" s="19" t="s">
        <v>31</v>
      </c>
      <c r="B76" s="41" t="s">
        <v>32</v>
      </c>
      <c r="C76" s="29"/>
      <c r="D76" s="30"/>
      <c r="E76" s="35">
        <v>0.0</v>
      </c>
      <c r="K76" s="44"/>
    </row>
    <row r="77" ht="15.75" customHeight="1">
      <c r="A77" s="19" t="s">
        <v>33</v>
      </c>
      <c r="B77" s="41" t="s">
        <v>34</v>
      </c>
      <c r="C77" s="29"/>
      <c r="D77" s="30"/>
      <c r="E77" s="35">
        <f>8000+8700</f>
        <v>16700</v>
      </c>
      <c r="F77" s="43" t="s">
        <v>30</v>
      </c>
      <c r="H77" s="44"/>
    </row>
    <row r="78" ht="15.75" customHeight="1">
      <c r="A78" s="19" t="s">
        <v>35</v>
      </c>
      <c r="B78" s="41" t="s">
        <v>36</v>
      </c>
      <c r="C78" s="29"/>
      <c r="D78" s="30"/>
      <c r="E78" s="35">
        <v>0.0</v>
      </c>
    </row>
    <row r="79" ht="15.75" customHeight="1">
      <c r="A79" s="19" t="s">
        <v>37</v>
      </c>
      <c r="B79" s="41" t="s">
        <v>38</v>
      </c>
      <c r="C79" s="29"/>
      <c r="D79" s="30"/>
      <c r="E79" s="35">
        <v>0.0</v>
      </c>
    </row>
    <row r="80" ht="15.75" customHeight="1">
      <c r="A80" s="19" t="s">
        <v>39</v>
      </c>
      <c r="B80" s="41" t="s">
        <v>40</v>
      </c>
      <c r="C80" s="29"/>
      <c r="D80" s="30"/>
      <c r="E80" s="35">
        <v>9000.0</v>
      </c>
    </row>
    <row r="81" ht="15.75" customHeight="1">
      <c r="A81" s="22" t="s">
        <v>52</v>
      </c>
      <c r="B81" s="38"/>
      <c r="C81" s="39"/>
      <c r="D81" s="25"/>
      <c r="E81" s="47">
        <f>SUM(E75:E80)</f>
        <v>25700</v>
      </c>
    </row>
    <row r="82" ht="15.75" customHeight="1">
      <c r="A82" s="19" t="s">
        <v>53</v>
      </c>
      <c r="B82" s="27"/>
      <c r="C82" s="29"/>
      <c r="D82" s="30"/>
      <c r="E82" s="31"/>
    </row>
    <row r="83" ht="15.75" customHeight="1">
      <c r="A83" s="19" t="s">
        <v>28</v>
      </c>
      <c r="B83" s="41" t="s">
        <v>29</v>
      </c>
      <c r="C83" s="29"/>
      <c r="D83" s="30"/>
      <c r="E83" s="35">
        <v>34200.0</v>
      </c>
      <c r="F83" s="43" t="s">
        <v>30</v>
      </c>
      <c r="H83" s="44"/>
    </row>
    <row r="84" ht="15.75" customHeight="1">
      <c r="A84" s="19" t="s">
        <v>31</v>
      </c>
      <c r="B84" s="41" t="s">
        <v>32</v>
      </c>
      <c r="C84" s="29"/>
      <c r="D84" s="30"/>
      <c r="E84" s="31">
        <f>383+5518</f>
        <v>5901</v>
      </c>
      <c r="F84" s="43" t="s">
        <v>30</v>
      </c>
      <c r="K84" s="44"/>
    </row>
    <row r="85" ht="15.75" customHeight="1">
      <c r="A85" s="19" t="s">
        <v>33</v>
      </c>
      <c r="B85" s="41" t="s">
        <v>34</v>
      </c>
      <c r="C85" s="29"/>
      <c r="D85" s="30"/>
      <c r="E85" s="35">
        <f>83270</f>
        <v>83270</v>
      </c>
      <c r="F85" s="43" t="s">
        <v>30</v>
      </c>
      <c r="U85" s="44"/>
    </row>
    <row r="86" ht="15.75" customHeight="1">
      <c r="A86" s="19" t="s">
        <v>35</v>
      </c>
      <c r="B86" s="41" t="s">
        <v>36</v>
      </c>
      <c r="C86" s="29"/>
      <c r="D86" s="30"/>
      <c r="E86" s="35">
        <v>5880.0</v>
      </c>
      <c r="F86" s="43" t="s">
        <v>30</v>
      </c>
    </row>
    <row r="87" ht="15.75" customHeight="1">
      <c r="A87" s="19" t="s">
        <v>37</v>
      </c>
      <c r="B87" s="41" t="s">
        <v>38</v>
      </c>
      <c r="C87" s="29"/>
      <c r="D87" s="30"/>
      <c r="E87" s="48">
        <v>338720.56</v>
      </c>
    </row>
    <row r="88" ht="15.75" customHeight="1">
      <c r="A88" s="19" t="s">
        <v>39</v>
      </c>
      <c r="B88" s="41" t="s">
        <v>40</v>
      </c>
      <c r="C88" s="29"/>
      <c r="D88" s="30"/>
      <c r="E88" s="35">
        <v>0.0</v>
      </c>
    </row>
    <row r="89" ht="15.75" customHeight="1">
      <c r="A89" s="22" t="s">
        <v>54</v>
      </c>
      <c r="B89" s="38"/>
      <c r="C89" s="39"/>
      <c r="D89" s="25"/>
      <c r="E89" s="47">
        <f>SUM(E83:E88)</f>
        <v>467971.56</v>
      </c>
    </row>
    <row r="90" ht="15.75" customHeight="1">
      <c r="A90" s="19"/>
      <c r="B90" s="27"/>
      <c r="C90" s="29"/>
      <c r="D90" s="30"/>
      <c r="E90" s="31"/>
    </row>
    <row r="91" ht="15.75" customHeight="1">
      <c r="A91" s="19" t="s">
        <v>55</v>
      </c>
      <c r="B91" s="27"/>
      <c r="C91" s="29"/>
      <c r="D91" s="30"/>
      <c r="E91" s="31"/>
    </row>
    <row r="92" ht="15.75" customHeight="1">
      <c r="A92" s="19" t="s">
        <v>28</v>
      </c>
      <c r="B92" s="41" t="s">
        <v>29</v>
      </c>
      <c r="C92" s="29"/>
      <c r="D92" s="30"/>
      <c r="E92" s="35">
        <v>0.0</v>
      </c>
    </row>
    <row r="93" ht="15.75" customHeight="1">
      <c r="A93" s="19" t="s">
        <v>31</v>
      </c>
      <c r="B93" s="41" t="s">
        <v>32</v>
      </c>
      <c r="C93" s="29"/>
      <c r="D93" s="30"/>
      <c r="E93" s="35">
        <v>0.0</v>
      </c>
    </row>
    <row r="94" ht="15.75" customHeight="1">
      <c r="A94" s="19" t="s">
        <v>33</v>
      </c>
      <c r="B94" s="41" t="s">
        <v>34</v>
      </c>
      <c r="C94" s="29"/>
      <c r="D94" s="30"/>
      <c r="E94" s="35">
        <v>0.0</v>
      </c>
    </row>
    <row r="95" ht="15.75" customHeight="1">
      <c r="A95" s="19" t="s">
        <v>35</v>
      </c>
      <c r="B95" s="41" t="s">
        <v>36</v>
      </c>
      <c r="C95" s="29"/>
      <c r="D95" s="30"/>
      <c r="E95" s="35">
        <v>0.0</v>
      </c>
    </row>
    <row r="96" ht="15.75" customHeight="1">
      <c r="A96" s="19" t="s">
        <v>37</v>
      </c>
      <c r="B96" s="41" t="s">
        <v>38</v>
      </c>
      <c r="C96" s="29"/>
      <c r="D96" s="30"/>
      <c r="E96" s="35">
        <v>0.0</v>
      </c>
    </row>
    <row r="97" ht="15.75" customHeight="1">
      <c r="A97" s="19" t="s">
        <v>39</v>
      </c>
      <c r="B97" s="41" t="s">
        <v>40</v>
      </c>
      <c r="C97" s="29"/>
      <c r="D97" s="30"/>
      <c r="E97" s="35">
        <v>0.0</v>
      </c>
    </row>
    <row r="98" ht="15.75" customHeight="1">
      <c r="A98" s="22" t="s">
        <v>56</v>
      </c>
      <c r="B98" s="38"/>
      <c r="C98" s="39"/>
      <c r="D98" s="25"/>
      <c r="E98" s="47">
        <f>SUM(E92:E97)</f>
        <v>0</v>
      </c>
    </row>
    <row r="99" ht="15.75" customHeight="1">
      <c r="A99" s="19"/>
      <c r="B99" s="27"/>
      <c r="C99" s="29"/>
      <c r="D99" s="30"/>
      <c r="E99" s="31"/>
    </row>
    <row r="100" ht="15.75" customHeight="1">
      <c r="A100" s="19" t="s">
        <v>57</v>
      </c>
      <c r="B100" s="27"/>
      <c r="C100" s="29"/>
      <c r="D100" s="30"/>
      <c r="E100" s="31"/>
    </row>
    <row r="101" ht="15.75" customHeight="1">
      <c r="A101" s="19" t="s">
        <v>28</v>
      </c>
      <c r="B101" s="41" t="s">
        <v>29</v>
      </c>
      <c r="C101" s="29"/>
      <c r="D101" s="30"/>
      <c r="E101" s="35">
        <v>0.0</v>
      </c>
    </row>
    <row r="102" ht="15.75" customHeight="1">
      <c r="A102" s="19" t="s">
        <v>31</v>
      </c>
      <c r="B102" s="41" t="s">
        <v>32</v>
      </c>
      <c r="C102" s="29"/>
      <c r="D102" s="30"/>
      <c r="E102" s="35">
        <v>0.0</v>
      </c>
    </row>
    <row r="103" ht="15.75" customHeight="1">
      <c r="A103" s="19" t="s">
        <v>33</v>
      </c>
      <c r="B103" s="41" t="s">
        <v>58</v>
      </c>
      <c r="C103" s="29"/>
      <c r="D103" s="30"/>
      <c r="E103" s="35">
        <v>0.0</v>
      </c>
      <c r="L103" s="44"/>
    </row>
    <row r="104" ht="15.75" customHeight="1">
      <c r="A104" s="19" t="s">
        <v>35</v>
      </c>
      <c r="B104" s="41" t="s">
        <v>36</v>
      </c>
      <c r="C104" s="29"/>
      <c r="D104" s="30"/>
      <c r="E104" s="35">
        <v>0.0</v>
      </c>
    </row>
    <row r="105" ht="15.75" customHeight="1">
      <c r="A105" s="19" t="s">
        <v>37</v>
      </c>
      <c r="B105" s="41" t="s">
        <v>38</v>
      </c>
      <c r="C105" s="29"/>
      <c r="D105" s="30"/>
      <c r="E105" s="35"/>
    </row>
    <row r="106" ht="15.75" customHeight="1">
      <c r="A106" s="19" t="s">
        <v>39</v>
      </c>
      <c r="B106" s="41" t="s">
        <v>40</v>
      </c>
      <c r="C106" s="29"/>
      <c r="D106" s="30"/>
      <c r="E106" s="35">
        <v>0.0</v>
      </c>
    </row>
    <row r="107" ht="15.75" customHeight="1">
      <c r="A107" s="22" t="s">
        <v>59</v>
      </c>
      <c r="B107" s="38"/>
      <c r="C107" s="39"/>
      <c r="D107" s="25"/>
      <c r="E107" s="47">
        <f>SUM(E101:E106)</f>
        <v>0</v>
      </c>
    </row>
    <row r="108" ht="15.75" customHeight="1">
      <c r="A108" s="19"/>
      <c r="B108" s="27"/>
      <c r="C108" s="29"/>
      <c r="D108" s="30"/>
      <c r="E108" s="31"/>
    </row>
    <row r="109" ht="15.75" customHeight="1">
      <c r="A109" s="19" t="s">
        <v>60</v>
      </c>
      <c r="B109" s="27"/>
      <c r="C109" s="29"/>
      <c r="D109" s="30"/>
      <c r="E109" s="31"/>
    </row>
    <row r="110" ht="15.75" customHeight="1">
      <c r="A110" s="19" t="s">
        <v>28</v>
      </c>
      <c r="B110" s="41" t="s">
        <v>29</v>
      </c>
      <c r="C110" s="29"/>
      <c r="D110" s="30"/>
      <c r="E110" s="35">
        <v>0.0</v>
      </c>
    </row>
    <row r="111" ht="15.75" customHeight="1">
      <c r="A111" s="19" t="s">
        <v>31</v>
      </c>
      <c r="B111" s="41" t="s">
        <v>32</v>
      </c>
      <c r="C111" s="29"/>
      <c r="D111" s="30"/>
      <c r="E111" s="35">
        <v>0.0</v>
      </c>
    </row>
    <row r="112" ht="15.75" customHeight="1">
      <c r="A112" s="19" t="s">
        <v>33</v>
      </c>
      <c r="B112" s="41" t="s">
        <v>58</v>
      </c>
      <c r="C112" s="29"/>
      <c r="D112" s="30"/>
      <c r="E112" s="35"/>
    </row>
    <row r="113" ht="15.75" customHeight="1">
      <c r="A113" s="19" t="s">
        <v>35</v>
      </c>
      <c r="B113" s="41" t="s">
        <v>36</v>
      </c>
      <c r="C113" s="29"/>
      <c r="D113" s="30"/>
      <c r="E113" s="35">
        <v>0.0</v>
      </c>
    </row>
    <row r="114" ht="15.75" customHeight="1">
      <c r="A114" s="19" t="s">
        <v>37</v>
      </c>
      <c r="B114" s="41" t="s">
        <v>38</v>
      </c>
      <c r="C114" s="29"/>
      <c r="D114" s="30"/>
      <c r="E114" s="35">
        <v>0.0</v>
      </c>
    </row>
    <row r="115" ht="15.75" customHeight="1">
      <c r="A115" s="19" t="s">
        <v>39</v>
      </c>
      <c r="B115" s="41" t="s">
        <v>40</v>
      </c>
      <c r="C115" s="29"/>
      <c r="D115" s="30"/>
      <c r="E115" s="35">
        <v>0.0</v>
      </c>
    </row>
    <row r="116" ht="15.75" customHeight="1">
      <c r="A116" s="22" t="s">
        <v>61</v>
      </c>
      <c r="B116" s="38"/>
      <c r="C116" s="39"/>
      <c r="D116" s="25"/>
      <c r="E116" s="47">
        <f>SUM(E110:E115)</f>
        <v>0</v>
      </c>
    </row>
    <row r="117" ht="15.75" customHeight="1">
      <c r="A117" s="19"/>
      <c r="B117" s="27"/>
      <c r="C117" s="29"/>
      <c r="D117" s="30"/>
      <c r="E117" s="31"/>
    </row>
    <row r="118" ht="15.75" customHeight="1">
      <c r="A118" s="19" t="s">
        <v>62</v>
      </c>
      <c r="B118" s="27"/>
      <c r="C118" s="29"/>
      <c r="D118" s="30"/>
      <c r="E118" s="31"/>
    </row>
    <row r="119" ht="15.75" customHeight="1">
      <c r="A119" s="19" t="s">
        <v>28</v>
      </c>
      <c r="B119" s="41" t="s">
        <v>29</v>
      </c>
      <c r="C119" s="29"/>
      <c r="D119" s="30"/>
      <c r="E119" s="35">
        <v>0.0</v>
      </c>
      <c r="H119" s="44"/>
    </row>
    <row r="120" ht="15.75" customHeight="1">
      <c r="A120" s="19" t="s">
        <v>31</v>
      </c>
      <c r="B120" s="41" t="s">
        <v>32</v>
      </c>
      <c r="C120" s="29"/>
      <c r="D120" s="30"/>
      <c r="E120" s="35">
        <v>0.0</v>
      </c>
      <c r="K120" s="44"/>
    </row>
    <row r="121" ht="15.75" customHeight="1">
      <c r="A121" s="19" t="s">
        <v>33</v>
      </c>
      <c r="B121" s="41" t="s">
        <v>58</v>
      </c>
      <c r="C121" s="29"/>
      <c r="D121" s="30"/>
      <c r="E121" s="35"/>
    </row>
    <row r="122" ht="15.75" customHeight="1">
      <c r="A122" s="19" t="s">
        <v>35</v>
      </c>
      <c r="B122" s="41" t="s">
        <v>36</v>
      </c>
      <c r="C122" s="29"/>
      <c r="D122" s="30"/>
      <c r="E122" s="35">
        <v>0.0</v>
      </c>
    </row>
    <row r="123" ht="15.75" customHeight="1">
      <c r="A123" s="19" t="s">
        <v>37</v>
      </c>
      <c r="B123" s="41" t="s">
        <v>38</v>
      </c>
      <c r="C123" s="29"/>
      <c r="D123" s="30"/>
      <c r="E123" s="35">
        <v>0.0</v>
      </c>
    </row>
    <row r="124" ht="15.75" customHeight="1">
      <c r="A124" s="19" t="s">
        <v>39</v>
      </c>
      <c r="B124" s="41" t="s">
        <v>40</v>
      </c>
      <c r="C124" s="29"/>
      <c r="D124" s="30"/>
      <c r="E124" s="35">
        <v>0.0</v>
      </c>
    </row>
    <row r="125" ht="15.75" customHeight="1">
      <c r="A125" s="22" t="s">
        <v>61</v>
      </c>
      <c r="B125" s="38"/>
      <c r="C125" s="39"/>
      <c r="D125" s="25"/>
      <c r="E125" s="47">
        <f>SUM(E119:E124)</f>
        <v>0</v>
      </c>
    </row>
    <row r="126" ht="15.75" customHeight="1">
      <c r="A126" s="19" t="s">
        <v>63</v>
      </c>
      <c r="B126" s="27"/>
      <c r="C126" s="29"/>
      <c r="D126" s="30"/>
      <c r="E126" s="31"/>
    </row>
    <row r="127" ht="15.75" customHeight="1">
      <c r="A127" s="19" t="s">
        <v>28</v>
      </c>
      <c r="B127" s="41" t="s">
        <v>29</v>
      </c>
      <c r="C127" s="29"/>
      <c r="D127" s="30"/>
      <c r="E127" s="35">
        <v>0.0</v>
      </c>
    </row>
    <row r="128" ht="15.75" customHeight="1">
      <c r="A128" s="19" t="s">
        <v>31</v>
      </c>
      <c r="B128" s="41" t="s">
        <v>32</v>
      </c>
      <c r="C128" s="29"/>
      <c r="D128" s="30"/>
      <c r="E128" s="35">
        <v>0.0</v>
      </c>
    </row>
    <row r="129" ht="15.75" customHeight="1">
      <c r="A129" s="19" t="s">
        <v>33</v>
      </c>
      <c r="B129" s="41" t="s">
        <v>58</v>
      </c>
      <c r="C129" s="29"/>
      <c r="D129" s="30"/>
      <c r="E129" s="35">
        <v>0.0</v>
      </c>
    </row>
    <row r="130" ht="15.75" customHeight="1">
      <c r="A130" s="19" t="s">
        <v>35</v>
      </c>
      <c r="B130" s="41" t="s">
        <v>36</v>
      </c>
      <c r="C130" s="29"/>
      <c r="D130" s="30"/>
      <c r="E130" s="35">
        <v>0.0</v>
      </c>
    </row>
    <row r="131" ht="15.75" customHeight="1">
      <c r="A131" s="19" t="s">
        <v>37</v>
      </c>
      <c r="B131" s="41" t="s">
        <v>38</v>
      </c>
      <c r="C131" s="29"/>
      <c r="D131" s="30"/>
      <c r="E131" s="35">
        <v>0.0</v>
      </c>
    </row>
    <row r="132" ht="15.75" customHeight="1">
      <c r="A132" s="19" t="s">
        <v>39</v>
      </c>
      <c r="B132" s="41" t="s">
        <v>40</v>
      </c>
      <c r="C132" s="29"/>
      <c r="D132" s="30"/>
      <c r="E132" s="35">
        <v>0.0</v>
      </c>
    </row>
    <row r="133" ht="15.75" customHeight="1">
      <c r="A133" s="22" t="s">
        <v>64</v>
      </c>
      <c r="B133" s="38"/>
      <c r="C133" s="39"/>
      <c r="D133" s="25"/>
      <c r="E133" s="47">
        <f>SUM(E127:E132)</f>
        <v>0</v>
      </c>
    </row>
    <row r="134" ht="15.75" customHeight="1">
      <c r="A134" s="19"/>
      <c r="B134" s="27"/>
      <c r="C134" s="29"/>
      <c r="D134" s="30"/>
      <c r="E134" s="31"/>
    </row>
    <row r="135" ht="15.75" customHeight="1">
      <c r="A135" s="19" t="s">
        <v>65</v>
      </c>
      <c r="B135" s="27"/>
      <c r="C135" s="29"/>
      <c r="D135" s="30"/>
      <c r="E135" s="31"/>
    </row>
    <row r="136" ht="15.75" customHeight="1">
      <c r="A136" s="19" t="s">
        <v>28</v>
      </c>
      <c r="B136" s="41" t="s">
        <v>29</v>
      </c>
      <c r="C136" s="29"/>
      <c r="D136" s="30"/>
      <c r="E136" s="35">
        <v>0.0</v>
      </c>
    </row>
    <row r="137" ht="15.75" customHeight="1">
      <c r="A137" s="19" t="s">
        <v>31</v>
      </c>
      <c r="B137" s="41" t="s">
        <v>32</v>
      </c>
      <c r="C137" s="29"/>
      <c r="D137" s="30"/>
      <c r="E137" s="35">
        <v>0.0</v>
      </c>
    </row>
    <row r="138" ht="15.75" customHeight="1">
      <c r="A138" s="19" t="s">
        <v>33</v>
      </c>
      <c r="B138" s="41" t="s">
        <v>58</v>
      </c>
      <c r="C138" s="29"/>
      <c r="D138" s="30"/>
      <c r="E138" s="35">
        <v>0.0</v>
      </c>
    </row>
    <row r="139" ht="15.75" customHeight="1">
      <c r="A139" s="19" t="s">
        <v>35</v>
      </c>
      <c r="B139" s="41" t="s">
        <v>36</v>
      </c>
      <c r="C139" s="29"/>
      <c r="D139" s="30"/>
      <c r="E139" s="35">
        <v>0.0</v>
      </c>
    </row>
    <row r="140" ht="15.75" customHeight="1">
      <c r="A140" s="19" t="s">
        <v>50</v>
      </c>
      <c r="B140" s="41" t="s">
        <v>38</v>
      </c>
      <c r="C140" s="29"/>
      <c r="D140" s="30"/>
      <c r="E140" s="35">
        <v>0.0</v>
      </c>
    </row>
    <row r="141" ht="15.75" customHeight="1">
      <c r="A141" s="19" t="s">
        <v>39</v>
      </c>
      <c r="B141" s="41" t="s">
        <v>40</v>
      </c>
      <c r="C141" s="29"/>
      <c r="D141" s="30"/>
      <c r="E141" s="35">
        <v>0.0</v>
      </c>
    </row>
    <row r="142" ht="15.75" customHeight="1">
      <c r="A142" s="22" t="s">
        <v>66</v>
      </c>
      <c r="B142" s="38"/>
      <c r="C142" s="39"/>
      <c r="D142" s="25"/>
      <c r="E142" s="47">
        <f>SUM(E136:E141)</f>
        <v>0</v>
      </c>
    </row>
    <row r="143" ht="15.75" customHeight="1">
      <c r="A143" s="19"/>
      <c r="B143" s="27"/>
      <c r="C143" s="49"/>
      <c r="D143" s="50"/>
      <c r="E143" s="31"/>
    </row>
    <row r="144" ht="15.75" customHeight="1">
      <c r="A144" s="19" t="s">
        <v>67</v>
      </c>
      <c r="B144" s="27"/>
      <c r="C144" s="29"/>
      <c r="D144" s="30"/>
      <c r="E144" s="31"/>
    </row>
    <row r="145" ht="15.75" customHeight="1">
      <c r="A145" s="19" t="s">
        <v>28</v>
      </c>
      <c r="B145" s="41" t="s">
        <v>29</v>
      </c>
      <c r="C145" s="29"/>
      <c r="D145" s="30"/>
      <c r="E145" s="35">
        <v>0.0</v>
      </c>
    </row>
    <row r="146" ht="15.75" customHeight="1">
      <c r="A146" s="19" t="s">
        <v>31</v>
      </c>
      <c r="B146" s="41" t="s">
        <v>32</v>
      </c>
      <c r="C146" s="29"/>
      <c r="D146" s="30"/>
      <c r="E146" s="35">
        <v>0.0</v>
      </c>
    </row>
    <row r="147" ht="15.75" customHeight="1">
      <c r="A147" s="19" t="s">
        <v>33</v>
      </c>
      <c r="B147" s="41" t="s">
        <v>58</v>
      </c>
      <c r="C147" s="29"/>
      <c r="D147" s="30"/>
      <c r="E147" s="35">
        <v>0.0</v>
      </c>
    </row>
    <row r="148" ht="15.75" customHeight="1">
      <c r="A148" s="19" t="s">
        <v>35</v>
      </c>
      <c r="B148" s="41" t="s">
        <v>36</v>
      </c>
      <c r="C148" s="29"/>
      <c r="D148" s="30"/>
      <c r="E148" s="35">
        <v>0.0</v>
      </c>
    </row>
    <row r="149" ht="15.75" customHeight="1">
      <c r="A149" s="19" t="s">
        <v>50</v>
      </c>
      <c r="B149" s="41" t="s">
        <v>38</v>
      </c>
      <c r="C149" s="29"/>
      <c r="D149" s="30"/>
      <c r="E149" s="35">
        <v>0.0</v>
      </c>
    </row>
    <row r="150" ht="15.75" customHeight="1">
      <c r="A150" s="19" t="s">
        <v>39</v>
      </c>
      <c r="B150" s="41" t="s">
        <v>40</v>
      </c>
      <c r="C150" s="29"/>
      <c r="D150" s="30"/>
      <c r="E150" s="35">
        <v>0.0</v>
      </c>
    </row>
    <row r="151" ht="15.75" customHeight="1">
      <c r="A151" s="22" t="s">
        <v>68</v>
      </c>
      <c r="B151" s="38"/>
      <c r="C151" s="29"/>
      <c r="D151" s="30"/>
      <c r="E151" s="47">
        <f>SUM(E145:E150)</f>
        <v>0</v>
      </c>
    </row>
    <row r="152" ht="15.75" customHeight="1">
      <c r="A152" s="19"/>
      <c r="B152" s="27"/>
      <c r="C152" s="29"/>
      <c r="D152" s="30"/>
      <c r="E152" s="31"/>
    </row>
    <row r="153" ht="15.75" customHeight="1">
      <c r="A153" s="22" t="s">
        <v>69</v>
      </c>
      <c r="B153" s="38"/>
      <c r="C153" s="39"/>
      <c r="D153" s="25"/>
      <c r="E153" s="40"/>
    </row>
    <row r="154" ht="15.75" customHeight="1">
      <c r="A154" s="19"/>
      <c r="B154" s="27"/>
      <c r="C154" s="29"/>
      <c r="D154" s="30"/>
      <c r="E154" s="31"/>
    </row>
    <row r="155" ht="15.75" customHeight="1">
      <c r="A155" s="19" t="s">
        <v>70</v>
      </c>
      <c r="B155" s="27"/>
      <c r="C155" s="29"/>
      <c r="D155" s="30"/>
      <c r="E155" s="31"/>
    </row>
    <row r="156" ht="15.75" customHeight="1">
      <c r="A156" s="19" t="s">
        <v>28</v>
      </c>
      <c r="B156" s="41" t="s">
        <v>29</v>
      </c>
      <c r="C156" s="29"/>
      <c r="D156" s="30"/>
      <c r="E156" s="35">
        <v>0.0</v>
      </c>
    </row>
    <row r="157" ht="15.75" customHeight="1">
      <c r="A157" s="19" t="s">
        <v>31</v>
      </c>
      <c r="B157" s="41" t="s">
        <v>32</v>
      </c>
      <c r="C157" s="29"/>
      <c r="D157" s="30"/>
      <c r="E157" s="35">
        <v>0.0</v>
      </c>
    </row>
    <row r="158" ht="15.75" customHeight="1">
      <c r="A158" s="19" t="s">
        <v>33</v>
      </c>
      <c r="B158" s="41" t="s">
        <v>58</v>
      </c>
      <c r="C158" s="29"/>
      <c r="D158" s="30"/>
      <c r="E158" s="35">
        <v>0.0</v>
      </c>
    </row>
    <row r="159" ht="15.75" customHeight="1">
      <c r="A159" s="19" t="s">
        <v>35</v>
      </c>
      <c r="B159" s="41" t="s">
        <v>36</v>
      </c>
      <c r="C159" s="29"/>
      <c r="D159" s="30"/>
      <c r="E159" s="35">
        <v>0.0</v>
      </c>
    </row>
    <row r="160" ht="15.75" customHeight="1">
      <c r="A160" s="19" t="s">
        <v>37</v>
      </c>
      <c r="B160" s="41" t="s">
        <v>38</v>
      </c>
      <c r="C160" s="29"/>
      <c r="D160" s="30"/>
      <c r="E160" s="35">
        <v>0.0</v>
      </c>
    </row>
    <row r="161" ht="15.75" customHeight="1">
      <c r="A161" s="19" t="s">
        <v>39</v>
      </c>
      <c r="B161" s="41" t="s">
        <v>40</v>
      </c>
      <c r="C161" s="29"/>
      <c r="D161" s="30"/>
      <c r="E161" s="35">
        <v>0.0</v>
      </c>
    </row>
    <row r="162" ht="15.75" customHeight="1">
      <c r="A162" s="22" t="s">
        <v>71</v>
      </c>
      <c r="B162" s="38"/>
      <c r="C162" s="39"/>
      <c r="D162" s="25"/>
      <c r="E162" s="47">
        <f>SUM(E156:E161)</f>
        <v>0</v>
      </c>
    </row>
    <row r="163" ht="15.75" customHeight="1">
      <c r="A163" s="19"/>
      <c r="B163" s="27"/>
      <c r="C163" s="29"/>
      <c r="D163" s="30"/>
      <c r="E163" s="31"/>
    </row>
    <row r="164" ht="15.75" customHeight="1">
      <c r="A164" s="19" t="s">
        <v>72</v>
      </c>
      <c r="B164" s="27"/>
      <c r="C164" s="29"/>
      <c r="D164" s="30"/>
      <c r="E164" s="31"/>
    </row>
    <row r="165" ht="15.75" customHeight="1">
      <c r="A165" s="19" t="s">
        <v>28</v>
      </c>
      <c r="B165" s="41" t="s">
        <v>29</v>
      </c>
      <c r="C165" s="29"/>
      <c r="D165" s="30"/>
      <c r="E165" s="35">
        <v>0.0</v>
      </c>
    </row>
    <row r="166" ht="15.75" customHeight="1">
      <c r="A166" s="19" t="s">
        <v>31</v>
      </c>
      <c r="B166" s="41" t="s">
        <v>32</v>
      </c>
      <c r="C166" s="29"/>
      <c r="D166" s="30"/>
      <c r="E166" s="35">
        <v>0.0</v>
      </c>
    </row>
    <row r="167" ht="15.75" customHeight="1">
      <c r="A167" s="19" t="s">
        <v>33</v>
      </c>
      <c r="B167" s="41" t="s">
        <v>58</v>
      </c>
      <c r="C167" s="29"/>
      <c r="D167" s="30"/>
      <c r="E167" s="35">
        <v>0.0</v>
      </c>
    </row>
    <row r="168" ht="15.75" customHeight="1">
      <c r="A168" s="19" t="s">
        <v>35</v>
      </c>
      <c r="B168" s="41" t="s">
        <v>36</v>
      </c>
      <c r="C168" s="29"/>
      <c r="D168" s="30"/>
      <c r="E168" s="35">
        <v>0.0</v>
      </c>
    </row>
    <row r="169" ht="15.75" customHeight="1">
      <c r="A169" s="19" t="s">
        <v>37</v>
      </c>
      <c r="B169" s="41" t="s">
        <v>38</v>
      </c>
      <c r="C169" s="29"/>
      <c r="D169" s="30"/>
      <c r="E169" s="35">
        <v>0.0</v>
      </c>
    </row>
    <row r="170" ht="15.75" customHeight="1">
      <c r="A170" s="19" t="s">
        <v>39</v>
      </c>
      <c r="B170" s="41" t="s">
        <v>40</v>
      </c>
      <c r="C170" s="29"/>
      <c r="D170" s="30"/>
      <c r="E170" s="35">
        <v>0.0</v>
      </c>
    </row>
    <row r="171" ht="15.75" customHeight="1">
      <c r="A171" s="22" t="s">
        <v>73</v>
      </c>
      <c r="B171" s="38"/>
      <c r="C171" s="39"/>
      <c r="D171" s="25"/>
      <c r="E171" s="47">
        <f>SUM(E165:E170)</f>
        <v>0</v>
      </c>
    </row>
    <row r="172" ht="15.75" customHeight="1">
      <c r="A172" s="19"/>
      <c r="B172" s="27"/>
      <c r="C172" s="51"/>
      <c r="D172" s="52"/>
      <c r="E172" s="31"/>
    </row>
    <row r="173" ht="15.75" customHeight="1">
      <c r="A173" s="22" t="s">
        <v>74</v>
      </c>
      <c r="B173" s="38"/>
      <c r="C173" s="39"/>
      <c r="D173" s="25"/>
      <c r="E173" s="40">
        <f>E171+E162+E153+E151+E142+E133+E125+E116+E107+E98+E89+E81+E72+E63+E54+E45+E36</f>
        <v>1565123.85</v>
      </c>
    </row>
    <row r="174" ht="15.75" customHeight="1">
      <c r="A174" s="19"/>
      <c r="B174" s="27"/>
      <c r="C174" s="29"/>
      <c r="D174" s="30"/>
      <c r="E174" s="31"/>
    </row>
    <row r="175" ht="15.75" customHeight="1">
      <c r="A175" s="19" t="s">
        <v>75</v>
      </c>
      <c r="B175" s="27"/>
      <c r="C175" s="29"/>
      <c r="D175" s="30"/>
      <c r="E175" s="31"/>
    </row>
    <row r="176" ht="15.75" customHeight="1">
      <c r="A176" s="19" t="s">
        <v>76</v>
      </c>
      <c r="B176" s="41" t="s">
        <v>77</v>
      </c>
      <c r="C176" s="29"/>
      <c r="D176" s="30"/>
      <c r="E176" s="53">
        <v>0.0</v>
      </c>
    </row>
    <row r="177" ht="15.75" customHeight="1">
      <c r="A177" s="19" t="s">
        <v>78</v>
      </c>
      <c r="B177" s="41" t="s">
        <v>77</v>
      </c>
      <c r="C177" s="29"/>
      <c r="D177" s="30"/>
      <c r="E177" s="35">
        <v>0.0</v>
      </c>
    </row>
    <row r="178" ht="15.75" customHeight="1">
      <c r="A178" s="19" t="s">
        <v>79</v>
      </c>
      <c r="B178" s="41" t="s">
        <v>77</v>
      </c>
      <c r="C178" s="29"/>
      <c r="D178" s="30"/>
      <c r="E178" s="48">
        <v>108306.97</v>
      </c>
    </row>
    <row r="179" ht="15.75" customHeight="1">
      <c r="A179" s="54" t="s">
        <v>80</v>
      </c>
      <c r="B179" s="41" t="s">
        <v>77</v>
      </c>
      <c r="C179" s="29"/>
      <c r="D179" s="30"/>
      <c r="E179" s="35">
        <v>0.0</v>
      </c>
    </row>
    <row r="180" ht="15.75" customHeight="1">
      <c r="A180" s="54" t="s">
        <v>81</v>
      </c>
      <c r="B180" s="41" t="s">
        <v>77</v>
      </c>
      <c r="C180" s="29"/>
      <c r="D180" s="30"/>
      <c r="E180" s="35">
        <v>0.0</v>
      </c>
    </row>
    <row r="181" ht="15.75" customHeight="1">
      <c r="A181" s="19" t="s">
        <v>82</v>
      </c>
      <c r="B181" s="41" t="s">
        <v>77</v>
      </c>
      <c r="C181" s="29"/>
      <c r="D181" s="30"/>
      <c r="E181" s="35">
        <v>46675.0</v>
      </c>
    </row>
    <row r="182" ht="15.75" customHeight="1">
      <c r="A182" s="19" t="s">
        <v>83</v>
      </c>
      <c r="B182" s="41" t="s">
        <v>77</v>
      </c>
      <c r="C182" s="29"/>
      <c r="D182" s="30"/>
      <c r="E182" s="35">
        <v>0.0</v>
      </c>
    </row>
    <row r="183" ht="15.75" customHeight="1">
      <c r="A183" s="22" t="s">
        <v>84</v>
      </c>
      <c r="B183" s="38"/>
      <c r="C183" s="39"/>
      <c r="D183" s="25"/>
      <c r="E183" s="47">
        <f>SUM(E176:E182)</f>
        <v>154981.97</v>
      </c>
    </row>
    <row r="184" ht="15.75" customHeight="1">
      <c r="A184" s="19"/>
      <c r="B184" s="27"/>
      <c r="C184" s="51"/>
      <c r="D184" s="52"/>
      <c r="E184" s="31"/>
    </row>
    <row r="185" ht="15.75" customHeight="1">
      <c r="A185" s="22" t="s">
        <v>85</v>
      </c>
      <c r="B185" s="38"/>
      <c r="C185" s="39"/>
      <c r="D185" s="25"/>
      <c r="E185" s="40">
        <f>E173+E183</f>
        <v>1720105.82</v>
      </c>
    </row>
    <row r="186" ht="15.75" customHeight="1">
      <c r="A186" s="19"/>
      <c r="B186" s="27"/>
      <c r="C186" s="49"/>
      <c r="D186" s="50"/>
      <c r="E186" s="31"/>
    </row>
    <row r="187" ht="15.75" customHeight="1">
      <c r="A187" s="19" t="s">
        <v>86</v>
      </c>
      <c r="B187" s="27"/>
      <c r="C187" s="49"/>
      <c r="D187" s="50"/>
      <c r="E187" s="55">
        <v>323349.65</v>
      </c>
      <c r="H187" s="56"/>
    </row>
    <row r="188" ht="15.75" customHeight="1">
      <c r="A188" s="19"/>
      <c r="B188" s="27"/>
      <c r="C188" s="51"/>
      <c r="D188" s="52"/>
      <c r="E188" s="31"/>
      <c r="J188" s="56"/>
    </row>
    <row r="189" ht="15.75" customHeight="1">
      <c r="A189" s="22" t="s">
        <v>87</v>
      </c>
      <c r="B189" s="38"/>
      <c r="C189" s="39"/>
      <c r="D189" s="25"/>
      <c r="E189" s="40">
        <f>E26-E185-E187</f>
        <v>-0.0000000001164153218</v>
      </c>
    </row>
    <row r="190" ht="15.75" customHeight="1">
      <c r="E190" s="45"/>
    </row>
    <row r="191" ht="15.75" customHeight="1">
      <c r="E191" s="45"/>
    </row>
    <row r="192" ht="15.75" customHeight="1">
      <c r="E192" s="45"/>
    </row>
    <row r="193" ht="15.75" customHeight="1">
      <c r="E193" s="45"/>
    </row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29.14"/>
    <col customWidth="1" min="3" max="3" width="8.71"/>
    <col customWidth="1" min="4" max="4" width="14.86"/>
    <col customWidth="1" min="5" max="5" width="14.29"/>
    <col customWidth="1" min="6" max="6" width="16.29"/>
    <col customWidth="1" min="7" max="8" width="14.29"/>
    <col customWidth="1" min="9" max="9" width="10.57"/>
    <col customWidth="1" min="10" max="26" width="8.71"/>
  </cols>
  <sheetData>
    <row r="1">
      <c r="A1" s="43" t="s">
        <v>88</v>
      </c>
      <c r="D1" s="57"/>
    </row>
    <row r="2">
      <c r="A2" s="43" t="s">
        <v>89</v>
      </c>
      <c r="D2" s="57"/>
    </row>
    <row r="3">
      <c r="B3" s="43" t="s">
        <v>90</v>
      </c>
      <c r="D3" s="57">
        <v>653638.0</v>
      </c>
    </row>
    <row r="4">
      <c r="D4" s="57"/>
    </row>
    <row r="5">
      <c r="A5" s="43" t="s">
        <v>91</v>
      </c>
      <c r="D5" s="57"/>
    </row>
    <row r="6">
      <c r="D6" s="57"/>
    </row>
    <row r="7">
      <c r="A7" s="43" t="s">
        <v>92</v>
      </c>
      <c r="D7" s="57"/>
      <c r="I7" s="43" t="s">
        <v>93</v>
      </c>
    </row>
    <row r="8">
      <c r="A8" s="43" t="s">
        <v>10</v>
      </c>
      <c r="D8" s="57"/>
    </row>
    <row r="9">
      <c r="B9" s="43" t="s">
        <v>94</v>
      </c>
      <c r="D9" s="57">
        <v>153732.0</v>
      </c>
    </row>
    <row r="10">
      <c r="B10" s="43" t="s">
        <v>95</v>
      </c>
      <c r="D10" s="57">
        <v>310974.0</v>
      </c>
    </row>
    <row r="11">
      <c r="B11" s="43" t="s">
        <v>96</v>
      </c>
      <c r="D11" s="57">
        <v>33060.0</v>
      </c>
      <c r="G11" s="57"/>
    </row>
    <row r="12">
      <c r="B12" s="43" t="s">
        <v>97</v>
      </c>
      <c r="D12" s="57">
        <v>81966.0</v>
      </c>
    </row>
    <row r="13">
      <c r="D13" s="57"/>
    </row>
    <row r="14">
      <c r="D14" s="57"/>
    </row>
    <row r="15">
      <c r="A15" s="43" t="s">
        <v>98</v>
      </c>
      <c r="D15" s="57">
        <f>SUM(D9:D14)</f>
        <v>579732</v>
      </c>
      <c r="E15" s="58"/>
      <c r="F15" s="57"/>
    </row>
    <row r="16">
      <c r="D16" s="57"/>
      <c r="E16" s="57"/>
    </row>
    <row r="17">
      <c r="A17" s="43" t="s">
        <v>12</v>
      </c>
      <c r="D17" s="57"/>
    </row>
    <row r="18">
      <c r="D18" s="57"/>
    </row>
    <row r="19">
      <c r="A19" s="43" t="s">
        <v>14</v>
      </c>
      <c r="D19" s="57"/>
    </row>
    <row r="20">
      <c r="D20" s="57"/>
    </row>
    <row r="21" ht="15.75" customHeight="1">
      <c r="B21" s="43" t="s">
        <v>99</v>
      </c>
      <c r="D21" s="57">
        <v>1165318.0</v>
      </c>
    </row>
    <row r="22" ht="15.75" customHeight="1">
      <c r="B22" s="43" t="s">
        <v>100</v>
      </c>
      <c r="D22" s="57">
        <v>30168.0</v>
      </c>
    </row>
    <row r="23" ht="15.75" customHeight="1">
      <c r="B23" s="43" t="s">
        <v>101</v>
      </c>
      <c r="D23" s="57">
        <v>0.0</v>
      </c>
    </row>
    <row r="24" ht="15.75" customHeight="1">
      <c r="D24" s="57"/>
    </row>
    <row r="25" ht="15.75" customHeight="1">
      <c r="A25" s="43" t="s">
        <v>102</v>
      </c>
      <c r="D25" s="57">
        <f>SUM(D21:D24)</f>
        <v>1195486</v>
      </c>
      <c r="E25" s="58"/>
      <c r="F25" s="59"/>
    </row>
    <row r="26" ht="15.75" customHeight="1">
      <c r="D26" s="57"/>
    </row>
    <row r="27" ht="15.75" customHeight="1">
      <c r="A27" s="43" t="s">
        <v>103</v>
      </c>
      <c r="D27" s="57"/>
    </row>
    <row r="28" ht="15.75" customHeight="1">
      <c r="D28" s="57"/>
    </row>
    <row r="29" ht="15.75" customHeight="1">
      <c r="B29" s="43" t="s">
        <v>104</v>
      </c>
      <c r="D29" s="57">
        <v>0.0</v>
      </c>
    </row>
    <row r="30" ht="15.75" customHeight="1">
      <c r="B30" s="43" t="s">
        <v>105</v>
      </c>
      <c r="D30" s="57"/>
    </row>
    <row r="31" ht="15.75" customHeight="1">
      <c r="B31" s="43" t="s">
        <v>106</v>
      </c>
      <c r="D31" s="57">
        <v>61182.0</v>
      </c>
    </row>
    <row r="32" ht="15.75" customHeight="1">
      <c r="B32" s="43" t="s">
        <v>107</v>
      </c>
      <c r="D32" s="57">
        <v>28240.0</v>
      </c>
    </row>
    <row r="33" ht="15.75" customHeight="1">
      <c r="B33" s="43" t="s">
        <v>108</v>
      </c>
      <c r="D33" s="57"/>
    </row>
    <row r="34" ht="15.75" customHeight="1">
      <c r="B34" s="43" t="s">
        <v>109</v>
      </c>
      <c r="D34" s="57"/>
    </row>
    <row r="35" ht="15.75" customHeight="1">
      <c r="B35" s="43" t="s">
        <v>110</v>
      </c>
      <c r="D35" s="57">
        <v>1000.0</v>
      </c>
    </row>
    <row r="36" ht="15.75" customHeight="1">
      <c r="D36" s="57"/>
    </row>
    <row r="37" ht="15.75" customHeight="1">
      <c r="A37" s="43" t="s">
        <v>111</v>
      </c>
      <c r="D37" s="57">
        <f>SUM(D29:D36)</f>
        <v>90422</v>
      </c>
      <c r="E37" s="58"/>
      <c r="F37" s="59"/>
    </row>
    <row r="38" ht="15.75" customHeight="1">
      <c r="D38" s="57"/>
    </row>
    <row r="39" ht="15.75" customHeight="1">
      <c r="D39" s="57"/>
    </row>
    <row r="40" ht="15.75" customHeight="1">
      <c r="A40" s="43" t="s">
        <v>112</v>
      </c>
      <c r="D40" s="57">
        <f>D37+D25+D15+D3</f>
        <v>2519278</v>
      </c>
      <c r="E40" s="58"/>
      <c r="F40" s="57"/>
      <c r="G40" s="57"/>
    </row>
    <row r="41" ht="15.75" customHeight="1">
      <c r="D41" s="57"/>
    </row>
    <row r="42" ht="15.75" customHeight="1">
      <c r="A42" s="43" t="s">
        <v>113</v>
      </c>
    </row>
    <row r="43" ht="15.75" customHeight="1">
      <c r="A43" s="60"/>
      <c r="B43" s="60"/>
      <c r="C43" s="60"/>
      <c r="D43" s="60"/>
      <c r="E43" s="60"/>
      <c r="F43" s="61"/>
    </row>
    <row r="44" ht="15.75" customHeight="1">
      <c r="A44" s="43" t="s">
        <v>114</v>
      </c>
    </row>
    <row r="45" ht="15.75" customHeight="1"/>
    <row r="46" ht="15.75" customHeight="1">
      <c r="A46" s="62" t="s">
        <v>115</v>
      </c>
      <c r="D46" s="57"/>
    </row>
    <row r="47" ht="15.75" customHeight="1">
      <c r="B47" s="43" t="s">
        <v>116</v>
      </c>
      <c r="D47" s="57">
        <v>380609.0</v>
      </c>
    </row>
    <row r="48" ht="15.75" customHeight="1">
      <c r="B48" s="43" t="s">
        <v>117</v>
      </c>
      <c r="D48" s="57">
        <v>15000.0</v>
      </c>
    </row>
    <row r="49" ht="15.75" customHeight="1">
      <c r="B49" s="43" t="s">
        <v>118</v>
      </c>
      <c r="D49" s="57">
        <v>0.0</v>
      </c>
    </row>
    <row r="50" ht="15.75" customHeight="1">
      <c r="B50" s="61" t="s">
        <v>119</v>
      </c>
      <c r="D50" s="57">
        <v>3000.0</v>
      </c>
    </row>
    <row r="51" ht="15.75" customHeight="1">
      <c r="B51" s="61" t="s">
        <v>120</v>
      </c>
      <c r="D51" s="57">
        <v>18564.0</v>
      </c>
    </row>
    <row r="52" ht="15.75" customHeight="1">
      <c r="B52" s="61"/>
      <c r="D52" s="57"/>
    </row>
    <row r="53" ht="15.75" customHeight="1">
      <c r="B53" s="61"/>
      <c r="D53" s="57"/>
    </row>
    <row r="54" ht="15.75" customHeight="1">
      <c r="D54" s="57"/>
    </row>
    <row r="55" ht="15.75" customHeight="1">
      <c r="A55" s="43" t="s">
        <v>121</v>
      </c>
      <c r="D55" s="57">
        <f>SUM(D47:D54)</f>
        <v>417173</v>
      </c>
      <c r="E55" s="58"/>
      <c r="F55" s="59"/>
    </row>
    <row r="56" ht="15.75" customHeight="1">
      <c r="D56" s="57"/>
      <c r="E56" s="57"/>
      <c r="F56" s="57"/>
    </row>
    <row r="57" ht="15.75" customHeight="1">
      <c r="D57" s="57"/>
    </row>
    <row r="58" ht="15.75" customHeight="1">
      <c r="A58" s="43" t="s">
        <v>122</v>
      </c>
      <c r="D58" s="57"/>
    </row>
    <row r="59" ht="15.75" customHeight="1">
      <c r="D59" s="57"/>
    </row>
    <row r="60" ht="15.75" customHeight="1">
      <c r="B60" s="43" t="s">
        <v>123</v>
      </c>
      <c r="D60" s="57">
        <v>1854.0</v>
      </c>
    </row>
    <row r="61" ht="15.75" customHeight="1">
      <c r="B61" s="43" t="s">
        <v>124</v>
      </c>
      <c r="D61" s="57">
        <v>5519.0</v>
      </c>
    </row>
    <row r="62" ht="15.75" customHeight="1">
      <c r="B62" s="43" t="s">
        <v>125</v>
      </c>
      <c r="D62" s="57">
        <v>218.0</v>
      </c>
    </row>
    <row r="63" ht="15.75" customHeight="1">
      <c r="B63" s="43" t="s">
        <v>126</v>
      </c>
      <c r="D63" s="57">
        <v>0.0</v>
      </c>
    </row>
    <row r="64" ht="15.75" customHeight="1">
      <c r="B64" s="43" t="s">
        <v>127</v>
      </c>
      <c r="D64" s="57">
        <v>269.0</v>
      </c>
    </row>
    <row r="65" ht="15.75" customHeight="1">
      <c r="B65" s="43" t="s">
        <v>128</v>
      </c>
      <c r="D65" s="57">
        <v>43.0</v>
      </c>
    </row>
    <row r="66" ht="15.75" customHeight="1">
      <c r="B66" s="43" t="s">
        <v>129</v>
      </c>
      <c r="D66" s="57">
        <v>79547.0</v>
      </c>
    </row>
    <row r="67" ht="15.75" customHeight="1">
      <c r="B67" s="43" t="s">
        <v>130</v>
      </c>
      <c r="D67" s="57">
        <v>3135.0</v>
      </c>
    </row>
    <row r="68" ht="15.75" customHeight="1">
      <c r="B68" s="43" t="s">
        <v>131</v>
      </c>
      <c r="D68" s="57">
        <v>0.0</v>
      </c>
    </row>
    <row r="69" ht="15.75" customHeight="1">
      <c r="B69" s="43" t="s">
        <v>132</v>
      </c>
      <c r="D69" s="57">
        <v>3880.0</v>
      </c>
    </row>
    <row r="70" ht="15.75" customHeight="1">
      <c r="B70" s="43" t="s">
        <v>133</v>
      </c>
      <c r="D70" s="57">
        <v>100472.0</v>
      </c>
      <c r="F70" s="57"/>
    </row>
    <row r="71" ht="15.75" customHeight="1">
      <c r="B71" s="43" t="s">
        <v>134</v>
      </c>
      <c r="D71" s="57">
        <v>1680.0</v>
      </c>
      <c r="F71" s="57"/>
    </row>
    <row r="72" ht="15.75" customHeight="1">
      <c r="B72" s="43" t="s">
        <v>135</v>
      </c>
      <c r="D72" s="57">
        <v>13000.0</v>
      </c>
      <c r="F72" s="57"/>
    </row>
    <row r="73" ht="15.75" customHeight="1">
      <c r="D73" s="57"/>
      <c r="F73" s="57"/>
    </row>
    <row r="74" ht="15.75" customHeight="1">
      <c r="A74" s="43" t="s">
        <v>136</v>
      </c>
      <c r="D74" s="57">
        <f>SUM(D60:D73)</f>
        <v>209617</v>
      </c>
      <c r="E74" s="63"/>
      <c r="F74" s="57"/>
    </row>
    <row r="75" ht="15.75" customHeight="1">
      <c r="D75" s="57"/>
      <c r="F75" s="57"/>
    </row>
    <row r="76" ht="15.75" customHeight="1">
      <c r="D76" s="57"/>
    </row>
    <row r="77" ht="15.75" customHeight="1">
      <c r="A77" s="43" t="s">
        <v>137</v>
      </c>
      <c r="D77" s="57"/>
    </row>
    <row r="78" ht="15.75" customHeight="1">
      <c r="D78" s="57"/>
    </row>
    <row r="79" ht="15.75" customHeight="1">
      <c r="B79" s="43" t="s">
        <v>138</v>
      </c>
      <c r="D79" s="57">
        <v>1200.0</v>
      </c>
      <c r="E79" s="61"/>
      <c r="F79" s="61"/>
    </row>
    <row r="80" ht="15.75" customHeight="1">
      <c r="B80" s="43" t="s">
        <v>139</v>
      </c>
      <c r="D80" s="57"/>
      <c r="F80" s="61"/>
    </row>
    <row r="81" ht="15.75" customHeight="1">
      <c r="B81" s="43" t="s">
        <v>140</v>
      </c>
      <c r="D81" s="57">
        <v>600.0</v>
      </c>
    </row>
    <row r="82" ht="15.75" customHeight="1">
      <c r="B82" s="43" t="s">
        <v>141</v>
      </c>
      <c r="D82" s="57">
        <v>3600.0</v>
      </c>
    </row>
    <row r="83" ht="15.75" customHeight="1">
      <c r="B83" s="43" t="s">
        <v>142</v>
      </c>
      <c r="D83" s="57">
        <v>1320.0</v>
      </c>
    </row>
    <row r="84" ht="15.75" customHeight="1">
      <c r="B84" s="43" t="s">
        <v>143</v>
      </c>
      <c r="D84" s="57">
        <v>15996.0</v>
      </c>
    </row>
    <row r="85" ht="15.75" customHeight="1">
      <c r="B85" s="43" t="s">
        <v>144</v>
      </c>
      <c r="D85" s="57">
        <v>900.0</v>
      </c>
    </row>
    <row r="86" ht="15.75" customHeight="1">
      <c r="B86" s="43" t="s">
        <v>145</v>
      </c>
      <c r="D86" s="57">
        <v>7620.0</v>
      </c>
    </row>
    <row r="87" ht="15.75" customHeight="1">
      <c r="B87" s="43" t="s">
        <v>146</v>
      </c>
      <c r="D87" s="57">
        <v>360.0</v>
      </c>
    </row>
    <row r="88" ht="15.75" customHeight="1">
      <c r="B88" s="43" t="s">
        <v>147</v>
      </c>
      <c r="D88" s="57">
        <v>3840.0</v>
      </c>
    </row>
    <row r="89" ht="15.75" customHeight="1">
      <c r="B89" s="43" t="s">
        <v>148</v>
      </c>
      <c r="D89" s="57">
        <v>10000.0</v>
      </c>
    </row>
    <row r="90" ht="15.75" customHeight="1">
      <c r="B90" s="43" t="s">
        <v>149</v>
      </c>
      <c r="D90" s="57">
        <v>0.0</v>
      </c>
    </row>
    <row r="91" ht="15.75" customHeight="1">
      <c r="B91" s="43" t="s">
        <v>150</v>
      </c>
      <c r="D91" s="57">
        <v>684.0</v>
      </c>
    </row>
    <row r="92" ht="15.75" customHeight="1">
      <c r="B92" s="43" t="s">
        <v>151</v>
      </c>
      <c r="D92" s="57">
        <v>3600.0</v>
      </c>
    </row>
    <row r="93" ht="15.75" customHeight="1">
      <c r="B93" s="43" t="s">
        <v>152</v>
      </c>
      <c r="D93" s="57">
        <v>6000.0</v>
      </c>
    </row>
    <row r="94" ht="15.75" customHeight="1"/>
    <row r="95" ht="15.75" customHeight="1">
      <c r="D95" s="57"/>
    </row>
    <row r="96" ht="15.75" customHeight="1">
      <c r="A96" s="43" t="s">
        <v>153</v>
      </c>
      <c r="D96" s="57">
        <f>SUM(D79:D95)</f>
        <v>55720</v>
      </c>
      <c r="E96" s="63"/>
      <c r="F96" s="57"/>
    </row>
    <row r="97" ht="15.75" customHeight="1">
      <c r="D97" s="57"/>
    </row>
    <row r="98" ht="15.75" customHeight="1">
      <c r="D98" s="57"/>
    </row>
    <row r="99" ht="15.75" customHeight="1">
      <c r="A99" s="43" t="s">
        <v>154</v>
      </c>
      <c r="D99" s="57"/>
    </row>
    <row r="100" ht="15.75" customHeight="1">
      <c r="D100" s="57"/>
    </row>
    <row r="101" ht="15.75" customHeight="1">
      <c r="B101" s="43" t="s">
        <v>155</v>
      </c>
      <c r="D101" s="57">
        <v>0.0</v>
      </c>
    </row>
    <row r="102" ht="15.75" customHeight="1">
      <c r="B102" s="43" t="s">
        <v>156</v>
      </c>
      <c r="D102" s="57">
        <v>0.0</v>
      </c>
    </row>
    <row r="103" ht="15.75" customHeight="1">
      <c r="B103" s="43" t="s">
        <v>157</v>
      </c>
      <c r="D103" s="57">
        <v>30000.0</v>
      </c>
    </row>
    <row r="104" ht="15.75" customHeight="1">
      <c r="B104" s="43" t="s">
        <v>158</v>
      </c>
      <c r="D104" s="57">
        <v>4200.0</v>
      </c>
    </row>
    <row r="105" ht="15.75" customHeight="1">
      <c r="B105" s="43" t="s">
        <v>159</v>
      </c>
      <c r="D105" s="57"/>
    </row>
    <row r="106" ht="15.75" customHeight="1">
      <c r="B106" s="43" t="s">
        <v>160</v>
      </c>
      <c r="D106" s="57">
        <v>15750.0</v>
      </c>
      <c r="F106" s="57"/>
    </row>
    <row r="107" ht="15.75" customHeight="1">
      <c r="B107" s="43" t="s">
        <v>161</v>
      </c>
      <c r="D107" s="57"/>
    </row>
    <row r="108" ht="15.75" customHeight="1">
      <c r="D108" s="57"/>
    </row>
    <row r="109" ht="15.75" customHeight="1">
      <c r="A109" s="43" t="s">
        <v>162</v>
      </c>
      <c r="D109" s="57">
        <f>SUM(D101:D108)</f>
        <v>49950</v>
      </c>
      <c r="E109" s="58"/>
      <c r="F109" s="57"/>
    </row>
    <row r="110" ht="15.75" customHeight="1">
      <c r="D110" s="57"/>
    </row>
    <row r="111" ht="15.75" customHeight="1">
      <c r="D111" s="57"/>
    </row>
    <row r="112" ht="15.75" customHeight="1">
      <c r="A112" s="43" t="s">
        <v>163</v>
      </c>
      <c r="D112" s="57"/>
    </row>
    <row r="113" ht="15.75" customHeight="1">
      <c r="D113" s="57"/>
    </row>
    <row r="114" ht="15.75" customHeight="1">
      <c r="B114" s="43" t="s">
        <v>164</v>
      </c>
      <c r="D114" s="57">
        <v>1200.0</v>
      </c>
    </row>
    <row r="115" ht="15.75" customHeight="1">
      <c r="D115" s="57"/>
    </row>
    <row r="116" ht="15.75" customHeight="1">
      <c r="D116" s="57"/>
    </row>
    <row r="117" ht="15.75" customHeight="1">
      <c r="A117" s="43" t="s">
        <v>165</v>
      </c>
      <c r="D117" s="57">
        <f>SUM(D114:D116)</f>
        <v>1200</v>
      </c>
      <c r="E117" s="61"/>
    </row>
    <row r="118" ht="15.75" customHeight="1">
      <c r="D118" s="57"/>
    </row>
    <row r="119" ht="15.75" customHeight="1">
      <c r="A119" s="43" t="s">
        <v>166</v>
      </c>
      <c r="D119" s="57"/>
    </row>
    <row r="120" ht="15.75" customHeight="1">
      <c r="D120" s="57"/>
    </row>
    <row r="121" ht="15.75" customHeight="1">
      <c r="B121" s="43" t="s">
        <v>167</v>
      </c>
      <c r="D121" s="57">
        <v>3120.0</v>
      </c>
    </row>
    <row r="122" ht="15.75" customHeight="1">
      <c r="B122" s="43" t="s">
        <v>168</v>
      </c>
      <c r="D122" s="57">
        <v>33060.0</v>
      </c>
    </row>
    <row r="123" ht="15.75" customHeight="1">
      <c r="D123" s="57"/>
    </row>
    <row r="124" ht="15.75" customHeight="1">
      <c r="D124" s="57">
        <f>SUM(D121:D123)</f>
        <v>36180</v>
      </c>
      <c r="E124" s="57"/>
    </row>
    <row r="125" ht="15.75" customHeight="1">
      <c r="A125" s="43" t="s">
        <v>169</v>
      </c>
      <c r="D125" s="57"/>
      <c r="E125" s="58"/>
      <c r="F125" s="57"/>
    </row>
    <row r="126" ht="15.75" customHeight="1">
      <c r="D126" s="57"/>
    </row>
    <row r="127" ht="15.75" customHeight="1">
      <c r="D127" s="57"/>
    </row>
    <row r="128" ht="15.75" customHeight="1">
      <c r="A128" s="61" t="s">
        <v>170</v>
      </c>
      <c r="B128" s="61"/>
      <c r="C128" s="61"/>
      <c r="D128" s="64">
        <f>D55+D74+D96+D109+D117+D124</f>
        <v>769840</v>
      </c>
      <c r="E128" s="58"/>
      <c r="F128" s="57"/>
    </row>
    <row r="129" ht="15.75" customHeight="1">
      <c r="A129" s="60"/>
      <c r="B129" s="60"/>
      <c r="C129" s="60"/>
      <c r="D129" s="65"/>
      <c r="E129" s="60"/>
      <c r="F129" s="61"/>
    </row>
    <row r="130" ht="15.75" customHeight="1">
      <c r="D130" s="57"/>
    </row>
    <row r="131" ht="15.75" customHeight="1">
      <c r="A131" s="43" t="s">
        <v>171</v>
      </c>
      <c r="D131" s="57"/>
    </row>
    <row r="132" ht="15.75" customHeight="1">
      <c r="D132" s="57"/>
    </row>
    <row r="133" ht="15.75" customHeight="1">
      <c r="A133" s="43" t="s">
        <v>172</v>
      </c>
      <c r="D133" s="57">
        <v>0.0</v>
      </c>
    </row>
    <row r="134" ht="15.75" customHeight="1">
      <c r="D134" s="57"/>
    </row>
    <row r="135" ht="15.75" customHeight="1">
      <c r="D135" s="57"/>
    </row>
    <row r="136" ht="15.75" customHeight="1">
      <c r="A136" s="43" t="s">
        <v>121</v>
      </c>
      <c r="D136" s="57">
        <v>0.0</v>
      </c>
      <c r="E136" s="61"/>
    </row>
    <row r="137" ht="15.75" customHeight="1">
      <c r="D137" s="57"/>
    </row>
    <row r="138" ht="15.75" customHeight="1">
      <c r="A138" s="43" t="s">
        <v>122</v>
      </c>
      <c r="D138" s="57"/>
    </row>
    <row r="139" ht="15.75" customHeight="1">
      <c r="B139" s="43" t="s">
        <v>173</v>
      </c>
      <c r="D139" s="57">
        <v>0.0</v>
      </c>
    </row>
    <row r="140" ht="15.75" customHeight="1">
      <c r="B140" s="43" t="s">
        <v>174</v>
      </c>
      <c r="D140" s="57">
        <v>0.0</v>
      </c>
    </row>
    <row r="141" ht="15.75" customHeight="1">
      <c r="B141" s="43" t="s">
        <v>175</v>
      </c>
      <c r="D141" s="57">
        <v>0.0</v>
      </c>
      <c r="F141" s="57"/>
    </row>
    <row r="142" ht="15.75" customHeight="1">
      <c r="D142" s="57"/>
      <c r="F142" s="57"/>
    </row>
    <row r="143" ht="15.75" customHeight="1">
      <c r="A143" s="43" t="s">
        <v>176</v>
      </c>
      <c r="D143" s="57">
        <f>SUM(D139:D142)</f>
        <v>0</v>
      </c>
      <c r="E143" s="58"/>
      <c r="F143" s="57"/>
    </row>
    <row r="144" ht="15.75" customHeight="1">
      <c r="D144" s="57"/>
    </row>
    <row r="145" ht="15.75" customHeight="1">
      <c r="A145" s="43" t="s">
        <v>177</v>
      </c>
      <c r="D145" s="57"/>
    </row>
    <row r="146" ht="15.75" customHeight="1">
      <c r="D146" s="57"/>
    </row>
    <row r="147" ht="15.75" customHeight="1">
      <c r="B147" s="43" t="s">
        <v>178</v>
      </c>
      <c r="D147" s="57">
        <v>52000.0</v>
      </c>
      <c r="E147" s="61"/>
    </row>
    <row r="148" ht="15.75" customHeight="1">
      <c r="B148" s="43" t="s">
        <v>179</v>
      </c>
      <c r="D148" s="57">
        <v>33800.0</v>
      </c>
    </row>
    <row r="149" ht="15.75" customHeight="1">
      <c r="B149" s="43" t="s">
        <v>180</v>
      </c>
      <c r="D149" s="57">
        <v>6930.0</v>
      </c>
    </row>
    <row r="150" ht="15.75" customHeight="1">
      <c r="B150" s="43" t="s">
        <v>181</v>
      </c>
      <c r="D150" s="57"/>
    </row>
    <row r="151" ht="15.75" customHeight="1">
      <c r="B151" s="43" t="s">
        <v>182</v>
      </c>
      <c r="D151" s="57"/>
    </row>
    <row r="152" ht="15.75" customHeight="1">
      <c r="D152" s="57"/>
    </row>
    <row r="153" ht="15.75" customHeight="1">
      <c r="A153" s="43" t="s">
        <v>183</v>
      </c>
      <c r="D153" s="57">
        <f>SUM(D147:D152)</f>
        <v>92730</v>
      </c>
      <c r="E153" s="58"/>
      <c r="F153" s="57"/>
    </row>
    <row r="154" ht="15.75" customHeight="1">
      <c r="D154" s="57"/>
    </row>
    <row r="155" ht="15.75" customHeight="1">
      <c r="D155" s="57"/>
    </row>
    <row r="156" ht="15.75" customHeight="1">
      <c r="A156" s="43" t="s">
        <v>184</v>
      </c>
      <c r="D156" s="57">
        <f>D143+D153</f>
        <v>92730</v>
      </c>
      <c r="E156" s="58"/>
      <c r="F156" s="57"/>
    </row>
    <row r="157" ht="15.75" customHeight="1">
      <c r="D157" s="57"/>
    </row>
    <row r="158" ht="15.75" customHeight="1">
      <c r="A158" s="60"/>
      <c r="B158" s="60"/>
      <c r="C158" s="60"/>
      <c r="D158" s="65"/>
      <c r="E158" s="60"/>
      <c r="F158" s="61"/>
    </row>
    <row r="159" ht="15.75" customHeight="1">
      <c r="D159" s="57"/>
    </row>
    <row r="160" ht="15.75" customHeight="1">
      <c r="A160" s="43" t="s">
        <v>185</v>
      </c>
      <c r="D160" s="57"/>
    </row>
    <row r="161" ht="15.75" customHeight="1">
      <c r="D161" s="57"/>
    </row>
    <row r="162" ht="15.75" customHeight="1">
      <c r="A162" s="43" t="s">
        <v>177</v>
      </c>
      <c r="D162" s="57"/>
    </row>
    <row r="163" ht="15.75" customHeight="1">
      <c r="D163" s="57"/>
    </row>
    <row r="164" ht="15.75" customHeight="1">
      <c r="B164" s="43" t="s">
        <v>186</v>
      </c>
      <c r="D164" s="57">
        <v>9600.0</v>
      </c>
    </row>
    <row r="165" ht="15.75" customHeight="1">
      <c r="B165" s="43" t="s">
        <v>187</v>
      </c>
      <c r="D165" s="57">
        <v>8900.0</v>
      </c>
    </row>
    <row r="166" ht="15.75" customHeight="1">
      <c r="B166" s="43" t="s">
        <v>188</v>
      </c>
      <c r="D166" s="57">
        <v>700.0</v>
      </c>
    </row>
    <row r="167" ht="15.75" customHeight="1">
      <c r="D167" s="57"/>
    </row>
    <row r="168" ht="15.75" customHeight="1">
      <c r="D168" s="57"/>
    </row>
    <row r="169" ht="15.75" customHeight="1">
      <c r="A169" s="43" t="s">
        <v>153</v>
      </c>
      <c r="D169" s="57">
        <f>SUM(D164:D168)</f>
        <v>19200</v>
      </c>
      <c r="E169" s="58"/>
      <c r="F169" s="58"/>
    </row>
    <row r="170" ht="15.75" customHeight="1">
      <c r="D170" s="57"/>
      <c r="E170" s="58"/>
      <c r="F170" s="58"/>
    </row>
    <row r="171" ht="15.75" customHeight="1">
      <c r="A171" s="43" t="s">
        <v>154</v>
      </c>
      <c r="D171" s="57"/>
      <c r="E171" s="58"/>
      <c r="F171" s="58"/>
    </row>
    <row r="172" ht="15.75" customHeight="1">
      <c r="D172" s="57"/>
      <c r="E172" s="58"/>
      <c r="F172" s="58"/>
    </row>
    <row r="173" ht="15.75" customHeight="1">
      <c r="B173" s="43" t="s">
        <v>189</v>
      </c>
      <c r="D173" s="57">
        <v>720.0</v>
      </c>
      <c r="E173" s="58"/>
      <c r="F173" s="58"/>
    </row>
    <row r="174" ht="15.75" customHeight="1">
      <c r="B174" s="43" t="s">
        <v>190</v>
      </c>
      <c r="D174" s="57">
        <v>960.0</v>
      </c>
      <c r="E174" s="58"/>
      <c r="F174" s="58"/>
    </row>
    <row r="175" ht="15.75" customHeight="1">
      <c r="D175" s="57"/>
      <c r="E175" s="58"/>
      <c r="F175" s="58"/>
    </row>
    <row r="176" ht="15.75" customHeight="1">
      <c r="D176" s="57"/>
      <c r="E176" s="58"/>
      <c r="F176" s="58"/>
    </row>
    <row r="177" ht="15.75" customHeight="1">
      <c r="A177" s="43" t="s">
        <v>191</v>
      </c>
      <c r="D177" s="57">
        <f>SUM(D173:D176)</f>
        <v>1680</v>
      </c>
      <c r="E177" s="58"/>
      <c r="F177" s="58"/>
    </row>
    <row r="178" ht="15.75" customHeight="1">
      <c r="D178" s="57"/>
      <c r="F178" s="57"/>
    </row>
    <row r="179" ht="15.75" customHeight="1">
      <c r="A179" s="43" t="s">
        <v>192</v>
      </c>
      <c r="D179" s="57">
        <f>D169+D177</f>
        <v>20880</v>
      </c>
      <c r="E179" s="58"/>
      <c r="F179" s="57"/>
    </row>
    <row r="180" ht="15.75" customHeight="1">
      <c r="D180" s="57"/>
      <c r="F180" s="57"/>
    </row>
    <row r="181" ht="15.75" customHeight="1">
      <c r="A181" s="60"/>
      <c r="B181" s="60"/>
      <c r="C181" s="60"/>
      <c r="D181" s="65"/>
      <c r="E181" s="60"/>
      <c r="F181" s="61"/>
    </row>
    <row r="182" ht="15.75" customHeight="1">
      <c r="D182" s="57"/>
    </row>
    <row r="183" ht="15.75" customHeight="1">
      <c r="A183" s="43" t="s">
        <v>193</v>
      </c>
      <c r="D183" s="57"/>
    </row>
    <row r="184" ht="15.75" customHeight="1">
      <c r="D184" s="57"/>
    </row>
    <row r="185" ht="15.75" customHeight="1">
      <c r="A185" s="43" t="s">
        <v>172</v>
      </c>
      <c r="D185" s="57"/>
    </row>
    <row r="186" ht="15.75" customHeight="1">
      <c r="D186" s="57"/>
    </row>
    <row r="187" ht="15.75" customHeight="1">
      <c r="B187" s="43" t="s">
        <v>194</v>
      </c>
      <c r="D187" s="57">
        <v>64400.0</v>
      </c>
      <c r="F187" s="57"/>
    </row>
    <row r="188" ht="15.75" customHeight="1">
      <c r="B188" s="43" t="s">
        <v>195</v>
      </c>
      <c r="D188" s="57">
        <v>40143.0</v>
      </c>
      <c r="F188" s="57"/>
    </row>
    <row r="189" ht="15.75" customHeight="1">
      <c r="B189" s="43" t="s">
        <v>196</v>
      </c>
      <c r="D189" s="57">
        <v>59504.0</v>
      </c>
      <c r="F189" s="57"/>
    </row>
    <row r="190" ht="15.75" customHeight="1">
      <c r="D190" s="57"/>
      <c r="F190" s="57"/>
    </row>
    <row r="191" ht="15.75" customHeight="1">
      <c r="D191" s="57"/>
    </row>
    <row r="192" ht="15.75" customHeight="1">
      <c r="A192" s="43" t="s">
        <v>121</v>
      </c>
      <c r="D192" s="57">
        <f>SUM(D187:D191)</f>
        <v>164047</v>
      </c>
      <c r="E192" s="58"/>
      <c r="F192" s="58"/>
    </row>
    <row r="193" ht="15.75" customHeight="1">
      <c r="D193" s="57"/>
    </row>
    <row r="194" ht="15.75" customHeight="1">
      <c r="A194" s="43" t="s">
        <v>197</v>
      </c>
      <c r="D194" s="57"/>
    </row>
    <row r="195" ht="15.75" customHeight="1">
      <c r="B195" s="43" t="s">
        <v>198</v>
      </c>
      <c r="D195" s="57">
        <v>2379.0</v>
      </c>
    </row>
    <row r="196" ht="15.75" customHeight="1">
      <c r="B196" s="43" t="s">
        <v>199</v>
      </c>
      <c r="D196" s="57">
        <v>34286.0</v>
      </c>
    </row>
    <row r="197" ht="15.75" customHeight="1">
      <c r="B197" s="43" t="s">
        <v>200</v>
      </c>
      <c r="D197" s="57">
        <v>0.0</v>
      </c>
    </row>
    <row r="198" ht="15.75" customHeight="1">
      <c r="D198" s="57"/>
    </row>
    <row r="199" ht="15.75" customHeight="1">
      <c r="A199" s="43" t="s">
        <v>136</v>
      </c>
      <c r="D199" s="57">
        <f>SUM(D195:D198)</f>
        <v>36665</v>
      </c>
      <c r="E199" s="63"/>
      <c r="F199" s="57"/>
    </row>
    <row r="200" ht="15.75" customHeight="1">
      <c r="D200" s="57"/>
    </row>
    <row r="201" ht="15.75" customHeight="1">
      <c r="A201" s="43" t="s">
        <v>201</v>
      </c>
      <c r="D201" s="57"/>
    </row>
    <row r="202" ht="15.75" customHeight="1">
      <c r="D202" s="57"/>
    </row>
    <row r="203" ht="15.75" customHeight="1">
      <c r="B203" s="43" t="s">
        <v>202</v>
      </c>
      <c r="D203" s="57">
        <v>540.0</v>
      </c>
    </row>
    <row r="204" ht="15.75" customHeight="1">
      <c r="B204" s="43" t="s">
        <v>203</v>
      </c>
      <c r="D204" s="57">
        <v>1380.0</v>
      </c>
    </row>
    <row r="205" ht="15.75" customHeight="1">
      <c r="B205" s="43" t="s">
        <v>204</v>
      </c>
      <c r="D205" s="57">
        <v>150.0</v>
      </c>
      <c r="F205" s="61"/>
    </row>
    <row r="206" ht="15.75" customHeight="1">
      <c r="B206" s="43" t="s">
        <v>205</v>
      </c>
      <c r="D206" s="57">
        <v>70000.0</v>
      </c>
    </row>
    <row r="207" ht="15.75" customHeight="1">
      <c r="D207" s="57"/>
    </row>
    <row r="208" ht="15.75" customHeight="1">
      <c r="A208" s="43" t="s">
        <v>183</v>
      </c>
      <c r="D208" s="57">
        <f>SUM(D203:D207)</f>
        <v>72070</v>
      </c>
      <c r="E208" s="58"/>
      <c r="F208" s="57"/>
    </row>
    <row r="209" ht="15.75" customHeight="1">
      <c r="D209" s="57"/>
    </row>
    <row r="210" ht="15.75" customHeight="1">
      <c r="A210" s="43" t="s">
        <v>206</v>
      </c>
      <c r="D210" s="57"/>
    </row>
    <row r="211" ht="15.75" customHeight="1">
      <c r="D211" s="57"/>
    </row>
    <row r="212" ht="15.75" customHeight="1">
      <c r="B212" s="43" t="s">
        <v>207</v>
      </c>
      <c r="D212" s="57">
        <v>2100.0</v>
      </c>
    </row>
    <row r="213" ht="15.75" customHeight="1">
      <c r="B213" s="43" t="s">
        <v>208</v>
      </c>
      <c r="D213" s="57">
        <v>3000.0</v>
      </c>
      <c r="F213" s="57"/>
    </row>
    <row r="214" ht="15.75" customHeight="1">
      <c r="D214" s="57"/>
      <c r="F214" s="57"/>
    </row>
    <row r="215" ht="15.75" customHeight="1">
      <c r="D215" s="57"/>
    </row>
    <row r="216" ht="15.75" customHeight="1">
      <c r="A216" s="43" t="s">
        <v>209</v>
      </c>
      <c r="D216" s="57">
        <f>SUM(D212:D215)</f>
        <v>5100</v>
      </c>
      <c r="E216" s="58"/>
      <c r="F216" s="57"/>
    </row>
    <row r="217" ht="15.75" customHeight="1">
      <c r="D217" s="57"/>
    </row>
    <row r="218" ht="15.75" customHeight="1">
      <c r="A218" s="43" t="s">
        <v>210</v>
      </c>
      <c r="D218" s="57">
        <f>D192+D199+D208+D216</f>
        <v>277882</v>
      </c>
      <c r="E218" s="63"/>
      <c r="F218" s="57"/>
    </row>
    <row r="219" ht="15.75" customHeight="1">
      <c r="D219" s="57"/>
    </row>
    <row r="220" ht="15.75" customHeight="1">
      <c r="A220" s="60"/>
      <c r="B220" s="60"/>
      <c r="C220" s="60"/>
      <c r="D220" s="65"/>
      <c r="E220" s="60"/>
      <c r="F220" s="61"/>
    </row>
    <row r="221" ht="15.75" customHeight="1">
      <c r="D221" s="57"/>
    </row>
    <row r="222" ht="15.75" customHeight="1">
      <c r="A222" s="43" t="s">
        <v>211</v>
      </c>
      <c r="D222" s="57"/>
    </row>
    <row r="223" ht="15.75" customHeight="1">
      <c r="D223" s="57"/>
    </row>
    <row r="224" ht="15.75" customHeight="1">
      <c r="D224" s="57"/>
    </row>
    <row r="225" ht="15.75" customHeight="1">
      <c r="A225" s="43" t="s">
        <v>212</v>
      </c>
      <c r="D225" s="57"/>
      <c r="E225" s="61"/>
    </row>
    <row r="226" ht="15.75" customHeight="1">
      <c r="B226" s="43" t="s">
        <v>213</v>
      </c>
      <c r="D226" s="57">
        <v>10800.0</v>
      </c>
      <c r="E226" s="61"/>
    </row>
    <row r="227" ht="15.75" customHeight="1">
      <c r="B227" s="43" t="s">
        <v>214</v>
      </c>
      <c r="D227" s="57">
        <v>39000.0</v>
      </c>
      <c r="E227" s="61"/>
    </row>
    <row r="228" ht="15.75" customHeight="1">
      <c r="D228" s="57"/>
    </row>
    <row r="229" ht="15.75" customHeight="1">
      <c r="D229" s="57"/>
    </row>
    <row r="230" ht="15.75" customHeight="1">
      <c r="A230" s="43" t="s">
        <v>215</v>
      </c>
      <c r="D230" s="57">
        <f>SUM(D226:D229)</f>
        <v>49800</v>
      </c>
      <c r="E230" s="58"/>
    </row>
    <row r="231" ht="15.75" customHeight="1">
      <c r="D231" s="57"/>
    </row>
    <row r="232" ht="15.75" customHeight="1">
      <c r="A232" s="60"/>
      <c r="B232" s="60"/>
      <c r="C232" s="60"/>
      <c r="D232" s="65"/>
      <c r="E232" s="60"/>
      <c r="F232" s="61"/>
    </row>
    <row r="233" ht="15.75" customHeight="1">
      <c r="D233" s="57"/>
    </row>
    <row r="234" ht="15.75" customHeight="1">
      <c r="A234" s="43" t="s">
        <v>216</v>
      </c>
      <c r="D234" s="57"/>
    </row>
    <row r="235" ht="15.75" customHeight="1">
      <c r="D235" s="57"/>
    </row>
    <row r="236" ht="15.75" customHeight="1">
      <c r="A236" s="43" t="s">
        <v>172</v>
      </c>
      <c r="D236" s="57"/>
    </row>
    <row r="237" ht="15.75" customHeight="1">
      <c r="B237" s="43" t="s">
        <v>217</v>
      </c>
      <c r="D237" s="57">
        <v>36743.0</v>
      </c>
    </row>
    <row r="238" ht="15.75" customHeight="1">
      <c r="D238" s="57"/>
    </row>
    <row r="239" ht="15.75" customHeight="1">
      <c r="A239" s="43" t="s">
        <v>121</v>
      </c>
      <c r="D239" s="57">
        <f>SUM(D237:D238)</f>
        <v>36743</v>
      </c>
      <c r="E239" s="61"/>
    </row>
    <row r="240" ht="15.75" customHeight="1">
      <c r="D240" s="57"/>
    </row>
    <row r="241" ht="15.75" customHeight="1">
      <c r="D241" s="57"/>
    </row>
    <row r="242" ht="15.75" customHeight="1">
      <c r="A242" s="43" t="s">
        <v>197</v>
      </c>
      <c r="D242" s="57"/>
    </row>
    <row r="243" ht="15.75" customHeight="1">
      <c r="D243" s="57"/>
    </row>
    <row r="244" ht="15.75" customHeight="1">
      <c r="B244" s="43" t="s">
        <v>218</v>
      </c>
      <c r="D244" s="57">
        <v>533.0</v>
      </c>
    </row>
    <row r="245" ht="15.75" customHeight="1">
      <c r="B245" s="43" t="s">
        <v>219</v>
      </c>
      <c r="D245" s="57">
        <v>7679.0</v>
      </c>
    </row>
    <row r="246" ht="15.75" customHeight="1">
      <c r="B246" s="43" t="s">
        <v>220</v>
      </c>
      <c r="D246" s="57">
        <v>0.0</v>
      </c>
      <c r="F246" s="57"/>
    </row>
    <row r="247" ht="15.75" customHeight="1">
      <c r="D247" s="57"/>
    </row>
    <row r="248" ht="15.75" customHeight="1">
      <c r="A248" s="43" t="s">
        <v>176</v>
      </c>
      <c r="D248" s="57">
        <f>SUM(D244:D247)</f>
        <v>8212</v>
      </c>
      <c r="E248" s="58"/>
      <c r="F248" s="57"/>
    </row>
    <row r="249" ht="15.75" customHeight="1">
      <c r="D249" s="57"/>
    </row>
    <row r="250" ht="15.75" customHeight="1">
      <c r="A250" s="43" t="s">
        <v>201</v>
      </c>
      <c r="D250" s="57"/>
    </row>
    <row r="251" ht="15.75" customHeight="1">
      <c r="D251" s="57"/>
    </row>
    <row r="252" ht="15.75" customHeight="1">
      <c r="B252" s="43" t="s">
        <v>221</v>
      </c>
      <c r="D252" s="57">
        <v>0.0</v>
      </c>
      <c r="F252" s="57"/>
    </row>
    <row r="253" ht="15.75" customHeight="1">
      <c r="B253" s="43" t="s">
        <v>222</v>
      </c>
      <c r="D253" s="57">
        <v>0.0</v>
      </c>
      <c r="F253" s="57"/>
    </row>
    <row r="254" ht="15.75" customHeight="1">
      <c r="B254" s="43" t="s">
        <v>223</v>
      </c>
      <c r="D254" s="57">
        <v>0.0</v>
      </c>
      <c r="F254" s="57"/>
    </row>
    <row r="255" ht="15.75" customHeight="1">
      <c r="B255" s="43" t="s">
        <v>224</v>
      </c>
      <c r="D255" s="57">
        <v>0.0</v>
      </c>
    </row>
    <row r="256" ht="15.75" customHeight="1">
      <c r="B256" s="43" t="s">
        <v>225</v>
      </c>
      <c r="D256" s="57">
        <v>420000.0</v>
      </c>
    </row>
    <row r="257" ht="15.75" customHeight="1">
      <c r="D257" s="57"/>
    </row>
    <row r="258" ht="15.75" customHeight="1">
      <c r="A258" s="43" t="s">
        <v>153</v>
      </c>
      <c r="D258" s="57">
        <f>SUM(D252:D257)</f>
        <v>420000</v>
      </c>
      <c r="E258" s="58"/>
      <c r="F258" s="57"/>
    </row>
    <row r="259" ht="15.75" customHeight="1">
      <c r="D259" s="57"/>
      <c r="E259" s="61"/>
    </row>
    <row r="260" ht="15.75" customHeight="1">
      <c r="A260" s="43" t="s">
        <v>226</v>
      </c>
      <c r="D260" s="57"/>
    </row>
    <row r="261" ht="15.75" customHeight="1">
      <c r="D261" s="57"/>
    </row>
    <row r="262" ht="15.75" customHeight="1">
      <c r="B262" s="43" t="s">
        <v>227</v>
      </c>
      <c r="D262" s="57">
        <v>0.0</v>
      </c>
    </row>
    <row r="263" ht="15.75" customHeight="1">
      <c r="B263" s="43" t="s">
        <v>228</v>
      </c>
      <c r="D263" s="57">
        <v>0.0</v>
      </c>
      <c r="F263" s="57"/>
    </row>
    <row r="264" ht="15.75" customHeight="1">
      <c r="B264" s="43" t="s">
        <v>229</v>
      </c>
      <c r="D264" s="57">
        <v>3000.0</v>
      </c>
      <c r="F264" s="57"/>
    </row>
    <row r="265" ht="15.75" customHeight="1">
      <c r="B265" s="43" t="s">
        <v>230</v>
      </c>
      <c r="D265" s="57">
        <v>86400.0</v>
      </c>
      <c r="F265" s="57"/>
    </row>
    <row r="266" ht="15.75" customHeight="1">
      <c r="D266" s="57"/>
    </row>
    <row r="267" ht="15.75" customHeight="1">
      <c r="A267" s="43" t="s">
        <v>231</v>
      </c>
      <c r="D267" s="57">
        <f>SUM(D262:D266)</f>
        <v>89400</v>
      </c>
      <c r="E267" s="63"/>
      <c r="F267" s="57"/>
    </row>
    <row r="268" ht="15.75" customHeight="1">
      <c r="D268" s="57"/>
    </row>
    <row r="269" ht="15.75" customHeight="1">
      <c r="D269" s="57"/>
    </row>
    <row r="270" ht="15.75" customHeight="1">
      <c r="A270" s="43" t="s">
        <v>232</v>
      </c>
      <c r="D270" s="57">
        <f>D239+D248+D258+D267</f>
        <v>554355</v>
      </c>
      <c r="E270" s="58"/>
      <c r="F270" s="57"/>
    </row>
    <row r="271" ht="15.75" customHeight="1">
      <c r="D271" s="57"/>
    </row>
    <row r="272" ht="15.75" customHeight="1">
      <c r="A272" s="60"/>
      <c r="B272" s="60"/>
      <c r="C272" s="60"/>
      <c r="D272" s="65"/>
      <c r="E272" s="60"/>
      <c r="F272" s="61"/>
    </row>
    <row r="273" ht="15.75" customHeight="1">
      <c r="D273" s="57"/>
    </row>
    <row r="274" ht="15.75" customHeight="1">
      <c r="A274" s="43" t="s">
        <v>233</v>
      </c>
      <c r="D274" s="57"/>
    </row>
    <row r="275" ht="15.75" customHeight="1">
      <c r="D275" s="57"/>
    </row>
    <row r="276" ht="15.75" customHeight="1">
      <c r="A276" s="43" t="s">
        <v>212</v>
      </c>
      <c r="D276" s="57"/>
    </row>
    <row r="277" ht="15.75" customHeight="1">
      <c r="D277" s="57"/>
    </row>
    <row r="278" ht="15.75" customHeight="1">
      <c r="B278" s="43" t="s">
        <v>234</v>
      </c>
      <c r="D278" s="57">
        <v>0.0</v>
      </c>
    </row>
    <row r="279" ht="15.75" customHeight="1">
      <c r="D279" s="57"/>
    </row>
    <row r="280" ht="15.75" customHeight="1">
      <c r="A280" s="43" t="s">
        <v>153</v>
      </c>
      <c r="D280" s="57">
        <v>0.0</v>
      </c>
      <c r="E280" s="61"/>
    </row>
    <row r="281" ht="15.75" customHeight="1">
      <c r="D281" s="57"/>
    </row>
    <row r="282" ht="15.75" customHeight="1">
      <c r="A282" s="43" t="s">
        <v>235</v>
      </c>
      <c r="D282" s="57"/>
    </row>
    <row r="283" ht="15.75" customHeight="1">
      <c r="D283" s="57"/>
    </row>
    <row r="284" ht="15.75" customHeight="1">
      <c r="B284" s="43" t="s">
        <v>236</v>
      </c>
      <c r="D284" s="57">
        <v>0.0</v>
      </c>
    </row>
    <row r="285" ht="15.75" customHeight="1">
      <c r="D285" s="57"/>
    </row>
    <row r="286" ht="15.75" customHeight="1">
      <c r="A286" s="43" t="s">
        <v>237</v>
      </c>
      <c r="D286" s="57">
        <v>0.0</v>
      </c>
      <c r="E286" s="61"/>
    </row>
    <row r="287" ht="15.75" customHeight="1">
      <c r="D287" s="57"/>
    </row>
    <row r="288" ht="15.75" customHeight="1">
      <c r="A288" s="43" t="s">
        <v>233</v>
      </c>
      <c r="D288" s="57">
        <v>0.0</v>
      </c>
      <c r="E288" s="58"/>
      <c r="F288" s="57"/>
    </row>
    <row r="289" ht="15.75" customHeight="1">
      <c r="D289" s="57"/>
    </row>
    <row r="290" ht="15.75" customHeight="1">
      <c r="A290" s="60"/>
      <c r="B290" s="60"/>
      <c r="C290" s="60"/>
      <c r="D290" s="65"/>
      <c r="E290" s="60"/>
      <c r="F290" s="61"/>
    </row>
    <row r="291" ht="15.75" customHeight="1">
      <c r="D291" s="57"/>
    </row>
    <row r="292" ht="15.75" customHeight="1">
      <c r="A292" s="43" t="s">
        <v>238</v>
      </c>
      <c r="D292" s="57"/>
    </row>
    <row r="293" ht="15.75" customHeight="1">
      <c r="D293" s="57"/>
    </row>
    <row r="294" ht="15.75" customHeight="1">
      <c r="A294" s="43" t="s">
        <v>212</v>
      </c>
      <c r="D294" s="57"/>
    </row>
    <row r="295" ht="15.75" customHeight="1">
      <c r="D295" s="57"/>
    </row>
    <row r="296" ht="15.75" customHeight="1">
      <c r="B296" s="43" t="s">
        <v>239</v>
      </c>
      <c r="D296" s="57">
        <v>46279.0</v>
      </c>
    </row>
    <row r="297" ht="15.75" customHeight="1">
      <c r="B297" s="43" t="s">
        <v>240</v>
      </c>
      <c r="D297" s="57">
        <v>0.0</v>
      </c>
    </row>
    <row r="298" ht="15.75" customHeight="1">
      <c r="B298" s="43" t="s">
        <v>241</v>
      </c>
      <c r="D298" s="57">
        <v>23306.0</v>
      </c>
      <c r="F298" s="57"/>
    </row>
    <row r="299" ht="15.75" customHeight="1">
      <c r="B299" s="43" t="s">
        <v>242</v>
      </c>
      <c r="D299" s="57">
        <v>0.0</v>
      </c>
      <c r="F299" s="57"/>
    </row>
    <row r="300" ht="15.75" customHeight="1">
      <c r="B300" s="43" t="s">
        <v>243</v>
      </c>
      <c r="D300" s="57">
        <v>400.0</v>
      </c>
      <c r="F300" s="57"/>
    </row>
    <row r="301" ht="15.75" customHeight="1">
      <c r="D301" s="57"/>
    </row>
    <row r="302" ht="15.75" customHeight="1">
      <c r="A302" s="43" t="s">
        <v>153</v>
      </c>
      <c r="D302" s="57">
        <f>SUM(D296:D301)</f>
        <v>69985</v>
      </c>
      <c r="E302" s="58"/>
    </row>
    <row r="303" ht="15.75" customHeight="1">
      <c r="D303" s="57"/>
    </row>
    <row r="304" ht="15.75" customHeight="1">
      <c r="A304" s="43" t="s">
        <v>244</v>
      </c>
      <c r="D304" s="57">
        <f>D302</f>
        <v>69985</v>
      </c>
      <c r="E304" s="58"/>
      <c r="F304" s="57"/>
    </row>
    <row r="305" ht="15.75" customHeight="1">
      <c r="D305" s="57"/>
    </row>
    <row r="306" ht="15.75" customHeight="1">
      <c r="A306" s="60"/>
      <c r="B306" s="60"/>
      <c r="C306" s="60"/>
      <c r="D306" s="65"/>
      <c r="E306" s="60"/>
      <c r="F306" s="61"/>
    </row>
    <row r="307" ht="15.75" customHeight="1">
      <c r="D307" s="57"/>
    </row>
    <row r="308" ht="15.75" customHeight="1">
      <c r="A308" s="43" t="s">
        <v>70</v>
      </c>
      <c r="D308" s="57"/>
    </row>
    <row r="309" ht="15.75" customHeight="1">
      <c r="D309" s="57"/>
    </row>
    <row r="310" ht="15.75" customHeight="1">
      <c r="D310" s="57"/>
    </row>
    <row r="311" ht="15.75" customHeight="1">
      <c r="A311" s="43" t="s">
        <v>212</v>
      </c>
      <c r="D311" s="57"/>
    </row>
    <row r="312" ht="15.75" customHeight="1">
      <c r="D312" s="57"/>
      <c r="H312" s="43" t="s">
        <v>245</v>
      </c>
    </row>
    <row r="313" ht="15.75" customHeight="1">
      <c r="B313" s="43" t="s">
        <v>246</v>
      </c>
      <c r="D313" s="57">
        <v>30168.0</v>
      </c>
    </row>
    <row r="314" ht="15.75" customHeight="1">
      <c r="D314" s="57"/>
    </row>
    <row r="315" ht="15.75" customHeight="1">
      <c r="A315" s="43" t="s">
        <v>183</v>
      </c>
      <c r="D315" s="57">
        <f>D313</f>
        <v>30168</v>
      </c>
      <c r="F315" s="57"/>
    </row>
    <row r="316" ht="15.75" customHeight="1">
      <c r="D316" s="57"/>
    </row>
    <row r="317" ht="15.75" customHeight="1">
      <c r="A317" s="43" t="s">
        <v>247</v>
      </c>
      <c r="D317" s="57">
        <f>D315</f>
        <v>30168</v>
      </c>
    </row>
    <row r="318" ht="15.75" customHeight="1">
      <c r="A318" s="60"/>
      <c r="B318" s="60"/>
      <c r="C318" s="60"/>
      <c r="D318" s="65"/>
      <c r="E318" s="60"/>
      <c r="F318" s="61"/>
    </row>
    <row r="319" ht="15.75" customHeight="1">
      <c r="D319" s="57"/>
    </row>
    <row r="320" ht="15.75" customHeight="1">
      <c r="D320" s="57"/>
    </row>
    <row r="321" ht="15.75" customHeight="1">
      <c r="A321" s="43" t="s">
        <v>248</v>
      </c>
      <c r="D321" s="57">
        <f>D128+D156+D179+D218+D230+D270+D304+D317</f>
        <v>1865640</v>
      </c>
      <c r="F321" s="57"/>
      <c r="G321" s="57"/>
      <c r="H321" s="57"/>
      <c r="I321" s="57"/>
    </row>
    <row r="322" ht="15.75" customHeight="1">
      <c r="D322" s="57"/>
      <c r="G322" s="57"/>
      <c r="H322" s="57"/>
    </row>
    <row r="323" ht="15.75" customHeight="1">
      <c r="A323" s="60"/>
      <c r="B323" s="60"/>
      <c r="C323" s="60"/>
      <c r="D323" s="65"/>
      <c r="E323" s="60"/>
      <c r="F323" s="61"/>
    </row>
    <row r="324" ht="15.75" customHeight="1">
      <c r="D324" s="57"/>
    </row>
    <row r="325" ht="15.75" customHeight="1">
      <c r="A325" s="43" t="s">
        <v>249</v>
      </c>
      <c r="D325" s="57">
        <v>101301.0</v>
      </c>
    </row>
    <row r="326" ht="15.75" customHeight="1">
      <c r="A326" s="43" t="s">
        <v>250</v>
      </c>
      <c r="D326" s="57"/>
    </row>
    <row r="327" ht="15.75" customHeight="1">
      <c r="D327" s="57"/>
    </row>
    <row r="328" ht="15.75" customHeight="1">
      <c r="A328" s="43" t="s">
        <v>251</v>
      </c>
      <c r="D328" s="57"/>
    </row>
    <row r="329" ht="15.75" customHeight="1">
      <c r="D329" s="57"/>
      <c r="F329" s="57"/>
    </row>
    <row r="330" ht="15.75" customHeight="1">
      <c r="A330" s="43">
        <v>9310.0</v>
      </c>
      <c r="B330" s="43" t="s">
        <v>252</v>
      </c>
      <c r="D330" s="57">
        <v>48721.0</v>
      </c>
    </row>
    <row r="331" ht="15.75" customHeight="1">
      <c r="D331" s="57"/>
    </row>
    <row r="332" ht="15.75" customHeight="1">
      <c r="A332" s="43" t="s">
        <v>253</v>
      </c>
      <c r="D332" s="57"/>
      <c r="F332" s="57"/>
    </row>
    <row r="333" ht="15.75" customHeight="1">
      <c r="D333" s="57"/>
      <c r="F333" s="57"/>
    </row>
    <row r="334" ht="15.75" customHeight="1">
      <c r="A334" s="43" t="s">
        <v>254</v>
      </c>
      <c r="D334" s="58">
        <v>503616.0</v>
      </c>
      <c r="F334" s="57"/>
    </row>
    <row r="335" ht="15.75" customHeight="1">
      <c r="D335" s="57"/>
    </row>
    <row r="336" ht="15.75" customHeight="1">
      <c r="A336" s="60"/>
      <c r="B336" s="60"/>
      <c r="C336" s="60"/>
      <c r="D336" s="65"/>
      <c r="E336" s="60"/>
      <c r="F336" s="61"/>
    </row>
    <row r="337" ht="15.75" customHeight="1">
      <c r="A337" s="61"/>
      <c r="B337" s="61"/>
      <c r="C337" s="61"/>
      <c r="D337" s="58"/>
      <c r="E337" s="61"/>
      <c r="F337" s="58"/>
    </row>
    <row r="338" ht="15.75" customHeight="1">
      <c r="A338" s="43" t="s">
        <v>255</v>
      </c>
      <c r="D338" s="57">
        <f>D334+D330+D325+D321</f>
        <v>2519278</v>
      </c>
      <c r="F338" s="57">
        <f>D40-D338</f>
        <v>0</v>
      </c>
    </row>
    <row r="339" ht="15.75" customHeight="1">
      <c r="A339" s="61"/>
      <c r="B339" s="61"/>
      <c r="C339" s="61"/>
      <c r="D339" s="58"/>
      <c r="E339" s="61"/>
      <c r="F339" s="58"/>
    </row>
    <row r="340" ht="15.75" customHeight="1">
      <c r="A340" s="61"/>
      <c r="B340" s="61"/>
      <c r="C340" s="61"/>
      <c r="D340" s="58"/>
      <c r="E340" s="61"/>
      <c r="F340" s="58"/>
    </row>
    <row r="341" ht="15.75" customHeight="1">
      <c r="A341" s="61" t="s">
        <v>256</v>
      </c>
      <c r="B341" s="61"/>
      <c r="C341" s="61"/>
      <c r="D341" s="58"/>
      <c r="E341" s="61"/>
      <c r="F341" s="58"/>
    </row>
    <row r="342" ht="15.75" customHeight="1">
      <c r="A342" s="43" t="s">
        <v>257</v>
      </c>
      <c r="D342" s="57"/>
      <c r="F342" s="57"/>
    </row>
    <row r="343" ht="15.75" customHeight="1">
      <c r="D343" s="57"/>
      <c r="F343" s="57"/>
    </row>
    <row r="344" ht="15.75" customHeight="1">
      <c r="D344" s="57"/>
      <c r="F344" s="57"/>
    </row>
    <row r="345" ht="15.75" customHeight="1">
      <c r="D345" s="57"/>
      <c r="F345" s="57"/>
    </row>
    <row r="346" ht="15.75" customHeight="1">
      <c r="D346" s="57"/>
      <c r="F346" s="57"/>
    </row>
    <row r="347" ht="15.75" customHeight="1">
      <c r="D347" s="57"/>
    </row>
    <row r="348" ht="15.75" customHeight="1">
      <c r="D348" s="57"/>
    </row>
    <row r="349" ht="15.75" customHeight="1">
      <c r="D349" s="57"/>
    </row>
    <row r="350" ht="15.75" customHeight="1">
      <c r="D350" s="57"/>
    </row>
    <row r="351" ht="15.75" customHeight="1">
      <c r="D351" s="57"/>
    </row>
    <row r="352" ht="15.75" customHeight="1">
      <c r="D352" s="57"/>
    </row>
    <row r="353" ht="15.75" customHeight="1">
      <c r="D353" s="57"/>
    </row>
    <row r="354" ht="15.75" customHeight="1">
      <c r="D354" s="57"/>
    </row>
    <row r="355" ht="15.75" customHeight="1">
      <c r="D355" s="57"/>
      <c r="F355" s="66" t="s">
        <v>87</v>
      </c>
    </row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2013-01-18T19:27:17Z</dcterms:created>
  <dc:creator>bstull</dc:creator>
</cp:coreProperties>
</file>